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2775" windowWidth="14595" windowHeight="8925" activeTab="0"/>
  </bookViews>
  <sheets>
    <sheet name="商品入力リスト" sheetId="1" r:id="rId1"/>
    <sheet name="集計" sheetId="2" state="hidden" r:id="rId2"/>
    <sheet name="査定結果" sheetId="3" r:id="rId3"/>
  </sheets>
  <definedNames>
    <definedName name="data">'商品入力リスト'!$C$8:$P$37</definedName>
    <definedName name="_xlnm.Print_Area" localSheetId="0">'商品入力リスト'!$B$6:$R$37</definedName>
  </definedNames>
  <calcPr fullCalcOnLoad="1"/>
</workbook>
</file>

<file path=xl/sharedStrings.xml><?xml version="1.0" encoding="utf-8"?>
<sst xmlns="http://schemas.openxmlformats.org/spreadsheetml/2006/main" count="82" uniqueCount="50">
  <si>
    <t>種類</t>
  </si>
  <si>
    <t>型番</t>
  </si>
  <si>
    <t>数量</t>
  </si>
  <si>
    <t>動作状態</t>
  </si>
  <si>
    <t>外観状態</t>
  </si>
  <si>
    <t>元箱</t>
  </si>
  <si>
    <t>データ消去作業証明書</t>
  </si>
  <si>
    <t>査定額</t>
  </si>
  <si>
    <t>小計</t>
  </si>
  <si>
    <t xml:space="preserve">メーカー </t>
  </si>
  <si>
    <t>リカバリメディア</t>
  </si>
  <si>
    <t>付属品</t>
  </si>
  <si>
    <t>その他</t>
  </si>
  <si>
    <t>状態</t>
  </si>
  <si>
    <t>商品情報</t>
  </si>
  <si>
    <t>弊社入力蘭</t>
  </si>
  <si>
    <t>買取合計</t>
  </si>
  <si>
    <t>データ消去作業証明書発行費</t>
  </si>
  <si>
    <t>運搬費</t>
  </si>
  <si>
    <t>合計</t>
  </si>
  <si>
    <t>単価</t>
  </si>
  <si>
    <t>単位</t>
  </si>
  <si>
    <t>式</t>
  </si>
  <si>
    <t>台</t>
  </si>
  <si>
    <t>金額</t>
  </si>
  <si>
    <t>クロック数</t>
  </si>
  <si>
    <t>Core 2 Duo</t>
  </si>
  <si>
    <t>スペック（任意項目）</t>
  </si>
  <si>
    <t>CPU</t>
  </si>
  <si>
    <t>メモリ</t>
  </si>
  <si>
    <t>HDD</t>
  </si>
  <si>
    <t>なし</t>
  </si>
  <si>
    <t>弊社からのお支払い</t>
  </si>
  <si>
    <t>弊社へのお支払い</t>
  </si>
  <si>
    <t>廃棄処分費用</t>
  </si>
  <si>
    <t>HDD1台あたり2,100円</t>
  </si>
  <si>
    <t>CPU</t>
  </si>
  <si>
    <t>デスクトップパソコン</t>
  </si>
  <si>
    <t>FUJITSU</t>
  </si>
  <si>
    <t>FMV-D5260</t>
  </si>
  <si>
    <t>正常動作</t>
  </si>
  <si>
    <t>経年劣化</t>
  </si>
  <si>
    <t>あり</t>
  </si>
  <si>
    <t>すべてあり</t>
  </si>
  <si>
    <t>3.00 GHz</t>
  </si>
  <si>
    <t>16 GB</t>
  </si>
  <si>
    <t>160 GB</t>
  </si>
  <si>
    <t>発行しない</t>
  </si>
  <si>
    <t>例</t>
  </si>
  <si>
    <t>台数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</si>
</sst>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¥&quot;#,##0"/>
    <numFmt numFmtId="178" formatCode="0_ &quot;GHz&quot;"/>
    <numFmt numFmtId="179" formatCode="0\ &quot;GHz&quot;"/>
    <numFmt numFmtId="180" formatCode="&quot;¥&quot;#,##0;[Red]&quot;¥&quot;#,##0"/>
    <numFmt numFmtId="181" formatCode="&quot;¥&quot;#,##0_);[Red]\(&quot;¥&quot;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メイリオ"/>
      <family val="3"/>
    </font>
    <font>
      <b/>
      <sz val="9"/>
      <name val="メイリオ"/>
      <family val="3"/>
    </font>
    <font>
      <sz val="11"/>
      <name val="メイリオ"/>
      <family val="3"/>
    </font>
    <font>
      <b/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1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15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6" fontId="2" fillId="0" borderId="16" xfId="0" applyNumberFormat="1" applyFont="1" applyBorder="1" applyAlignment="1">
      <alignment vertical="center" shrinkToFit="1"/>
    </xf>
    <xf numFmtId="6" fontId="2" fillId="0" borderId="17" xfId="0" applyNumberFormat="1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horizontal="right" vertical="center" shrinkToFit="1"/>
    </xf>
    <xf numFmtId="49" fontId="2" fillId="33" borderId="18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3" fillId="33" borderId="13" xfId="0" applyNumberFormat="1" applyFont="1" applyFill="1" applyBorder="1" applyAlignment="1">
      <alignment horizontal="center" vertical="center" shrinkToFit="1"/>
    </xf>
    <xf numFmtId="49" fontId="3" fillId="33" borderId="12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3" fillId="33" borderId="20" xfId="0" applyNumberFormat="1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horizontal="center" vertical="center" shrinkToFit="1"/>
    </xf>
    <xf numFmtId="49" fontId="2" fillId="34" borderId="11" xfId="0" applyNumberFormat="1" applyFont="1" applyFill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3" xfId="0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27" xfId="0" applyFont="1" applyBorder="1" applyAlignment="1">
      <alignment vertical="center" shrinkToFit="1"/>
    </xf>
    <xf numFmtId="176" fontId="2" fillId="0" borderId="28" xfId="0" applyNumberFormat="1" applyFont="1" applyBorder="1" applyAlignment="1">
      <alignment vertical="center" shrinkToFit="1"/>
    </xf>
    <xf numFmtId="6" fontId="2" fillId="0" borderId="22" xfId="0" applyNumberFormat="1" applyFont="1" applyBorder="1" applyAlignment="1">
      <alignment vertical="center" shrinkToFit="1"/>
    </xf>
    <xf numFmtId="6" fontId="2" fillId="0" borderId="23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176" fontId="2" fillId="0" borderId="29" xfId="0" applyNumberFormat="1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31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right" vertical="center" shrinkToFit="1"/>
    </xf>
    <xf numFmtId="0" fontId="2" fillId="0" borderId="32" xfId="0" applyFont="1" applyBorder="1" applyAlignment="1">
      <alignment horizontal="right" vertical="center" shrinkToFit="1"/>
    </xf>
    <xf numFmtId="0" fontId="2" fillId="0" borderId="35" xfId="0" applyFont="1" applyBorder="1" applyAlignment="1">
      <alignment vertical="center" shrinkToFit="1"/>
    </xf>
    <xf numFmtId="176" fontId="2" fillId="0" borderId="36" xfId="0" applyNumberFormat="1" applyFont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0" fontId="2" fillId="0" borderId="0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6" fontId="2" fillId="0" borderId="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6" fontId="2" fillId="0" borderId="0" xfId="0" applyNumberFormat="1" applyFont="1" applyAlignment="1">
      <alignment vertical="center" shrinkToFit="1"/>
    </xf>
    <xf numFmtId="49" fontId="2" fillId="28" borderId="15" xfId="0" applyNumberFormat="1" applyFont="1" applyFill="1" applyBorder="1" applyAlignment="1">
      <alignment horizontal="center" vertical="center" shrinkToFit="1"/>
    </xf>
    <xf numFmtId="49" fontId="2" fillId="28" borderId="13" xfId="0" applyNumberFormat="1" applyFont="1" applyFill="1" applyBorder="1" applyAlignment="1">
      <alignment horizontal="center" vertical="center" shrinkToFit="1"/>
    </xf>
    <xf numFmtId="49" fontId="2" fillId="28" borderId="11" xfId="0" applyNumberFormat="1" applyFont="1" applyFill="1" applyBorder="1" applyAlignment="1">
      <alignment horizontal="center" vertical="center" shrinkToFit="1"/>
    </xf>
    <xf numFmtId="49" fontId="2" fillId="28" borderId="12" xfId="0" applyNumberFormat="1" applyFont="1" applyFill="1" applyBorder="1" applyAlignment="1">
      <alignment horizontal="center" vertical="center" shrinkToFit="1"/>
    </xf>
    <xf numFmtId="49" fontId="2" fillId="28" borderId="10" xfId="0" applyNumberFormat="1" applyFont="1" applyFill="1" applyBorder="1" applyAlignment="1">
      <alignment horizontal="center" vertical="center" shrinkToFit="1"/>
    </xf>
    <xf numFmtId="49" fontId="2" fillId="28" borderId="14" xfId="0" applyNumberFormat="1" applyFont="1" applyFill="1" applyBorder="1" applyAlignment="1">
      <alignment horizontal="center" vertical="center" shrinkToFit="1"/>
    </xf>
    <xf numFmtId="49" fontId="2" fillId="35" borderId="16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3" xfId="0" applyFont="1" applyBorder="1" applyAlignment="1">
      <alignment vertical="center" shrinkToFit="1"/>
    </xf>
    <xf numFmtId="176" fontId="4" fillId="0" borderId="23" xfId="0" applyNumberFormat="1" applyFont="1" applyBorder="1" applyAlignment="1">
      <alignment vertical="center" shrinkToFit="1"/>
    </xf>
    <xf numFmtId="42" fontId="4" fillId="0" borderId="23" xfId="0" applyNumberFormat="1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6" fontId="4" fillId="0" borderId="38" xfId="0" applyNumberFormat="1" applyFont="1" applyBorder="1" applyAlignment="1">
      <alignment vertical="center" shrinkToFit="1"/>
    </xf>
    <xf numFmtId="42" fontId="4" fillId="0" borderId="39" xfId="0" applyNumberFormat="1" applyFont="1" applyBorder="1" applyAlignment="1" applyProtection="1">
      <alignment vertical="center" shrinkToFit="1"/>
      <protection locked="0"/>
    </xf>
    <xf numFmtId="42" fontId="4" fillId="0" borderId="16" xfId="0" applyNumberFormat="1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42" fontId="4" fillId="0" borderId="17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42" fontId="4" fillId="0" borderId="11" xfId="0" applyNumberFormat="1" applyFont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 shrinkToFit="1"/>
    </xf>
    <xf numFmtId="49" fontId="2" fillId="0" borderId="40" xfId="0" applyNumberFormat="1" applyFont="1" applyBorder="1" applyAlignment="1">
      <alignment horizontal="center" vertical="center" shrinkToFit="1"/>
    </xf>
    <xf numFmtId="49" fontId="2" fillId="0" borderId="41" xfId="0" applyNumberFormat="1" applyFont="1" applyBorder="1" applyAlignment="1">
      <alignment horizontal="center" vertical="center" shrinkToFit="1"/>
    </xf>
    <xf numFmtId="49" fontId="2" fillId="35" borderId="42" xfId="0" applyNumberFormat="1" applyFont="1" applyFill="1" applyBorder="1" applyAlignment="1">
      <alignment horizontal="center" vertical="center" shrinkToFit="1"/>
    </xf>
    <xf numFmtId="49" fontId="2" fillId="35" borderId="10" xfId="0" applyNumberFormat="1" applyFont="1" applyFill="1" applyBorder="1" applyAlignment="1">
      <alignment horizontal="center" vertical="center" shrinkToFit="1"/>
    </xf>
    <xf numFmtId="49" fontId="2" fillId="28" borderId="43" xfId="0" applyNumberFormat="1" applyFont="1" applyFill="1" applyBorder="1" applyAlignment="1">
      <alignment horizontal="center" vertical="center" shrinkToFit="1"/>
    </xf>
    <xf numFmtId="49" fontId="2" fillId="28" borderId="42" xfId="0" applyNumberFormat="1" applyFont="1" applyFill="1" applyBorder="1" applyAlignment="1">
      <alignment horizontal="center" vertical="center" shrinkToFit="1"/>
    </xf>
    <xf numFmtId="49" fontId="2" fillId="28" borderId="14" xfId="0" applyNumberFormat="1" applyFont="1" applyFill="1" applyBorder="1" applyAlignment="1">
      <alignment horizontal="center" vertical="center" shrinkToFit="1"/>
    </xf>
    <xf numFmtId="49" fontId="3" fillId="0" borderId="44" xfId="0" applyNumberFormat="1" applyFont="1" applyBorder="1" applyAlignment="1">
      <alignment horizontal="center" vertical="center" shrinkToFit="1"/>
    </xf>
    <xf numFmtId="49" fontId="2" fillId="0" borderId="45" xfId="0" applyNumberFormat="1" applyFont="1" applyBorder="1" applyAlignment="1">
      <alignment horizontal="center" vertical="center" shrinkToFit="1"/>
    </xf>
    <xf numFmtId="49" fontId="2" fillId="34" borderId="46" xfId="0" applyNumberFormat="1" applyFont="1" applyFill="1" applyBorder="1" applyAlignment="1">
      <alignment horizontal="center" vertical="center" shrinkToFit="1"/>
    </xf>
    <xf numFmtId="49" fontId="2" fillId="34" borderId="47" xfId="0" applyNumberFormat="1" applyFont="1" applyFill="1" applyBorder="1" applyAlignment="1">
      <alignment horizontal="center" vertical="center" shrinkToFit="1"/>
    </xf>
    <xf numFmtId="49" fontId="2" fillId="33" borderId="48" xfId="0" applyNumberFormat="1" applyFont="1" applyFill="1" applyBorder="1" applyAlignment="1">
      <alignment horizontal="center" vertical="center" shrinkToFit="1"/>
    </xf>
    <xf numFmtId="49" fontId="2" fillId="0" borderId="48" xfId="0" applyNumberFormat="1" applyFont="1" applyBorder="1" applyAlignment="1">
      <alignment horizontal="center" vertical="center" shrinkToFit="1"/>
    </xf>
    <xf numFmtId="49" fontId="2" fillId="33" borderId="18" xfId="0" applyNumberFormat="1" applyFont="1" applyFill="1" applyBorder="1" applyAlignment="1">
      <alignment horizontal="center" vertical="center" shrinkToFit="1"/>
    </xf>
    <xf numFmtId="49" fontId="2" fillId="0" borderId="49" xfId="0" applyNumberFormat="1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right" vertical="center" shrinkToFit="1"/>
    </xf>
    <xf numFmtId="0" fontId="4" fillId="0" borderId="37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50" xfId="0" applyFont="1" applyBorder="1" applyAlignment="1">
      <alignment horizontal="right" vertical="center" shrinkToFit="1"/>
    </xf>
    <xf numFmtId="0" fontId="4" fillId="0" borderId="42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181" fontId="5" fillId="0" borderId="51" xfId="0" applyNumberFormat="1" applyFont="1" applyBorder="1" applyAlignment="1">
      <alignment vertical="center" shrinkToFit="1"/>
    </xf>
    <xf numFmtId="42" fontId="4" fillId="0" borderId="51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1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14" customWidth="1"/>
    <col min="2" max="2" width="4.75390625" style="58" bestFit="1" customWidth="1"/>
    <col min="3" max="3" width="18.125" style="14" customWidth="1"/>
    <col min="4" max="4" width="9.375" style="14" bestFit="1" customWidth="1"/>
    <col min="5" max="5" width="20.00390625" style="14" customWidth="1"/>
    <col min="6" max="6" width="9.75390625" style="14" bestFit="1" customWidth="1"/>
    <col min="7" max="7" width="10.25390625" style="14" bestFit="1" customWidth="1"/>
    <col min="8" max="8" width="15.375" style="14" customWidth="1"/>
    <col min="9" max="9" width="10.00390625" style="14" customWidth="1"/>
    <col min="10" max="10" width="5.75390625" style="14" customWidth="1"/>
    <col min="11" max="11" width="11.00390625" style="14" bestFit="1" customWidth="1"/>
    <col min="12" max="12" width="9.375" style="16" bestFit="1" customWidth="1"/>
    <col min="13" max="13" width="6.625" style="59" customWidth="1"/>
    <col min="14" max="14" width="7.625" style="59" bestFit="1" customWidth="1"/>
    <col min="15" max="15" width="22.125" style="14" bestFit="1" customWidth="1"/>
    <col min="16" max="16" width="5.75390625" style="58" bestFit="1" customWidth="1"/>
    <col min="17" max="17" width="9.25390625" style="60" bestFit="1" customWidth="1"/>
    <col min="18" max="18" width="9.25390625" style="60" customWidth="1"/>
    <col min="19" max="16384" width="9.00390625" style="14" customWidth="1"/>
  </cols>
  <sheetData>
    <row r="1" spans="12:14" s="15" customFormat="1" ht="15">
      <c r="L1" s="16"/>
      <c r="M1" s="16"/>
      <c r="N1" s="16"/>
    </row>
    <row r="2" spans="2:18" s="1" customFormat="1" ht="15">
      <c r="B2" s="91"/>
      <c r="C2" s="95" t="s">
        <v>14</v>
      </c>
      <c r="D2" s="96"/>
      <c r="E2" s="97"/>
      <c r="F2" s="95" t="s">
        <v>13</v>
      </c>
      <c r="G2" s="97"/>
      <c r="H2" s="95" t="s">
        <v>11</v>
      </c>
      <c r="I2" s="96"/>
      <c r="J2" s="97"/>
      <c r="K2" s="95" t="s">
        <v>27</v>
      </c>
      <c r="L2" s="96"/>
      <c r="M2" s="96"/>
      <c r="N2" s="97"/>
      <c r="O2" s="61" t="s">
        <v>35</v>
      </c>
      <c r="P2" s="62"/>
      <c r="Q2" s="93" t="s">
        <v>15</v>
      </c>
      <c r="R2" s="94"/>
    </row>
    <row r="3" spans="2:18" s="1" customFormat="1" ht="15">
      <c r="B3" s="92"/>
      <c r="C3" s="62" t="s">
        <v>0</v>
      </c>
      <c r="D3" s="63" t="s">
        <v>9</v>
      </c>
      <c r="E3" s="64" t="s">
        <v>1</v>
      </c>
      <c r="F3" s="65" t="s">
        <v>3</v>
      </c>
      <c r="G3" s="64" t="s">
        <v>4</v>
      </c>
      <c r="H3" s="65" t="s">
        <v>10</v>
      </c>
      <c r="I3" s="63" t="s">
        <v>12</v>
      </c>
      <c r="J3" s="64" t="s">
        <v>5</v>
      </c>
      <c r="K3" s="62" t="s">
        <v>36</v>
      </c>
      <c r="L3" s="63" t="s">
        <v>25</v>
      </c>
      <c r="M3" s="63" t="s">
        <v>29</v>
      </c>
      <c r="N3" s="66" t="s">
        <v>30</v>
      </c>
      <c r="O3" s="61" t="s">
        <v>6</v>
      </c>
      <c r="P3" s="62" t="s">
        <v>2</v>
      </c>
      <c r="Q3" s="67" t="s">
        <v>7</v>
      </c>
      <c r="R3" s="68" t="s">
        <v>8</v>
      </c>
    </row>
    <row r="4" spans="2:18" ht="15">
      <c r="B4" s="90" t="s">
        <v>48</v>
      </c>
      <c r="C4" s="3" t="s">
        <v>37</v>
      </c>
      <c r="D4" s="4" t="s">
        <v>38</v>
      </c>
      <c r="E4" s="5" t="s">
        <v>39</v>
      </c>
      <c r="F4" s="3" t="s">
        <v>40</v>
      </c>
      <c r="G4" s="5" t="s">
        <v>41</v>
      </c>
      <c r="H4" s="3" t="s">
        <v>42</v>
      </c>
      <c r="I4" s="4" t="s">
        <v>43</v>
      </c>
      <c r="J4" s="5" t="s">
        <v>31</v>
      </c>
      <c r="K4" s="6" t="s">
        <v>26</v>
      </c>
      <c r="L4" s="7" t="s">
        <v>44</v>
      </c>
      <c r="M4" s="8" t="s">
        <v>45</v>
      </c>
      <c r="N4" s="9" t="s">
        <v>46</v>
      </c>
      <c r="O4" s="10" t="s">
        <v>47</v>
      </c>
      <c r="P4" s="11">
        <v>5</v>
      </c>
      <c r="Q4" s="12"/>
      <c r="R4" s="13">
        <f>IF(ISBLANK(Q4),"",Q4*P4)</f>
      </c>
    </row>
    <row r="5" spans="12:14" s="15" customFormat="1" ht="15.75" thickBot="1">
      <c r="L5" s="16"/>
      <c r="M5" s="16"/>
      <c r="N5" s="16"/>
    </row>
    <row r="6" spans="2:18" s="19" customFormat="1" ht="15">
      <c r="B6" s="98"/>
      <c r="C6" s="102" t="s">
        <v>14</v>
      </c>
      <c r="D6" s="103"/>
      <c r="E6" s="103"/>
      <c r="F6" s="104" t="s">
        <v>13</v>
      </c>
      <c r="G6" s="105"/>
      <c r="H6" s="102" t="s">
        <v>11</v>
      </c>
      <c r="I6" s="103"/>
      <c r="J6" s="103"/>
      <c r="K6" s="104" t="s">
        <v>27</v>
      </c>
      <c r="L6" s="102"/>
      <c r="M6" s="102"/>
      <c r="N6" s="102"/>
      <c r="O6" s="17" t="s">
        <v>35</v>
      </c>
      <c r="P6" s="18"/>
      <c r="Q6" s="100" t="s">
        <v>15</v>
      </c>
      <c r="R6" s="101"/>
    </row>
    <row r="7" spans="2:18" s="19" customFormat="1" ht="15">
      <c r="B7" s="99"/>
      <c r="C7" s="20" t="s">
        <v>0</v>
      </c>
      <c r="D7" s="21" t="s">
        <v>9</v>
      </c>
      <c r="E7" s="21" t="s">
        <v>1</v>
      </c>
      <c r="F7" s="22" t="s">
        <v>3</v>
      </c>
      <c r="G7" s="23" t="s">
        <v>4</v>
      </c>
      <c r="H7" s="20" t="s">
        <v>10</v>
      </c>
      <c r="I7" s="21" t="s">
        <v>12</v>
      </c>
      <c r="J7" s="21" t="s">
        <v>5</v>
      </c>
      <c r="K7" s="24" t="s">
        <v>28</v>
      </c>
      <c r="L7" s="25" t="s">
        <v>25</v>
      </c>
      <c r="M7" s="25" t="s">
        <v>29</v>
      </c>
      <c r="N7" s="25" t="s">
        <v>30</v>
      </c>
      <c r="O7" s="22" t="s">
        <v>6</v>
      </c>
      <c r="P7" s="26" t="s">
        <v>2</v>
      </c>
      <c r="Q7" s="27" t="s">
        <v>7</v>
      </c>
      <c r="R7" s="28" t="s">
        <v>8</v>
      </c>
    </row>
    <row r="8" spans="2:18" s="42" customFormat="1" ht="15">
      <c r="B8" s="29">
        <f aca="true" t="shared" si="0" ref="B8:B37">ROW(B8)-ROW($B$8)+1</f>
        <v>1</v>
      </c>
      <c r="C8" s="30"/>
      <c r="D8" s="31"/>
      <c r="E8" s="32"/>
      <c r="F8" s="33"/>
      <c r="G8" s="34"/>
      <c r="H8" s="30"/>
      <c r="I8" s="31"/>
      <c r="J8" s="32"/>
      <c r="K8" s="33"/>
      <c r="L8" s="35"/>
      <c r="M8" s="36"/>
      <c r="N8" s="37"/>
      <c r="O8" s="38"/>
      <c r="P8" s="39"/>
      <c r="Q8" s="40"/>
      <c r="R8" s="41">
        <f aca="true" t="shared" si="1" ref="R8:R35">IF(ISBLANK(Q8),"",Q8*P8)</f>
      </c>
    </row>
    <row r="9" spans="2:18" s="42" customFormat="1" ht="15">
      <c r="B9" s="29">
        <f t="shared" si="0"/>
        <v>2</v>
      </c>
      <c r="C9" s="30"/>
      <c r="D9" s="31"/>
      <c r="E9" s="32"/>
      <c r="F9" s="33"/>
      <c r="G9" s="34"/>
      <c r="H9" s="30"/>
      <c r="I9" s="31"/>
      <c r="J9" s="32"/>
      <c r="K9" s="33"/>
      <c r="L9" s="35"/>
      <c r="M9" s="36"/>
      <c r="N9" s="37"/>
      <c r="O9" s="38"/>
      <c r="P9" s="39"/>
      <c r="Q9" s="40"/>
      <c r="R9" s="41">
        <f t="shared" si="1"/>
      </c>
    </row>
    <row r="10" spans="2:18" s="42" customFormat="1" ht="15">
      <c r="B10" s="29">
        <f t="shared" si="0"/>
        <v>3</v>
      </c>
      <c r="C10" s="30"/>
      <c r="D10" s="31"/>
      <c r="E10" s="32"/>
      <c r="F10" s="33"/>
      <c r="G10" s="34"/>
      <c r="H10" s="30"/>
      <c r="I10" s="31"/>
      <c r="J10" s="32"/>
      <c r="K10" s="33"/>
      <c r="L10" s="35"/>
      <c r="M10" s="36"/>
      <c r="N10" s="37"/>
      <c r="O10" s="38"/>
      <c r="P10" s="39"/>
      <c r="Q10" s="40"/>
      <c r="R10" s="41">
        <f t="shared" si="1"/>
      </c>
    </row>
    <row r="11" spans="2:18" s="42" customFormat="1" ht="15">
      <c r="B11" s="29">
        <f t="shared" si="0"/>
        <v>4</v>
      </c>
      <c r="C11" s="30"/>
      <c r="D11" s="31"/>
      <c r="E11" s="32"/>
      <c r="F11" s="33"/>
      <c r="G11" s="34"/>
      <c r="H11" s="30"/>
      <c r="I11" s="31"/>
      <c r="J11" s="32"/>
      <c r="K11" s="33"/>
      <c r="L11" s="35"/>
      <c r="M11" s="36"/>
      <c r="N11" s="37"/>
      <c r="O11" s="38"/>
      <c r="P11" s="39"/>
      <c r="Q11" s="40"/>
      <c r="R11" s="41">
        <f t="shared" si="1"/>
      </c>
    </row>
    <row r="12" spans="2:18" s="42" customFormat="1" ht="15">
      <c r="B12" s="29">
        <f t="shared" si="0"/>
        <v>5</v>
      </c>
      <c r="C12" s="30"/>
      <c r="D12" s="31"/>
      <c r="E12" s="32"/>
      <c r="F12" s="33"/>
      <c r="G12" s="34"/>
      <c r="H12" s="30"/>
      <c r="I12" s="31"/>
      <c r="J12" s="32"/>
      <c r="K12" s="33"/>
      <c r="L12" s="35"/>
      <c r="M12" s="36"/>
      <c r="N12" s="37"/>
      <c r="O12" s="38"/>
      <c r="P12" s="39"/>
      <c r="Q12" s="40"/>
      <c r="R12" s="41">
        <f t="shared" si="1"/>
      </c>
    </row>
    <row r="13" spans="2:18" s="42" customFormat="1" ht="15">
      <c r="B13" s="29">
        <f t="shared" si="0"/>
        <v>6</v>
      </c>
      <c r="C13" s="30"/>
      <c r="D13" s="31"/>
      <c r="E13" s="32"/>
      <c r="F13" s="33"/>
      <c r="G13" s="34"/>
      <c r="H13" s="30"/>
      <c r="I13" s="31"/>
      <c r="J13" s="32"/>
      <c r="K13" s="33"/>
      <c r="L13" s="35"/>
      <c r="M13" s="36"/>
      <c r="N13" s="37"/>
      <c r="O13" s="38"/>
      <c r="P13" s="39"/>
      <c r="Q13" s="40"/>
      <c r="R13" s="41">
        <f t="shared" si="1"/>
      </c>
    </row>
    <row r="14" spans="2:18" s="42" customFormat="1" ht="15">
      <c r="B14" s="29">
        <f t="shared" si="0"/>
        <v>7</v>
      </c>
      <c r="C14" s="30"/>
      <c r="D14" s="31"/>
      <c r="E14" s="32"/>
      <c r="F14" s="33"/>
      <c r="G14" s="34"/>
      <c r="H14" s="30"/>
      <c r="I14" s="31"/>
      <c r="J14" s="32"/>
      <c r="K14" s="33"/>
      <c r="L14" s="35"/>
      <c r="M14" s="36"/>
      <c r="N14" s="37"/>
      <c r="O14" s="38"/>
      <c r="P14" s="39"/>
      <c r="Q14" s="40"/>
      <c r="R14" s="41">
        <f t="shared" si="1"/>
      </c>
    </row>
    <row r="15" spans="2:18" s="42" customFormat="1" ht="15">
      <c r="B15" s="29">
        <f t="shared" si="0"/>
        <v>8</v>
      </c>
      <c r="C15" s="30"/>
      <c r="D15" s="31"/>
      <c r="E15" s="32"/>
      <c r="F15" s="33"/>
      <c r="G15" s="34"/>
      <c r="H15" s="30"/>
      <c r="I15" s="31"/>
      <c r="J15" s="32"/>
      <c r="K15" s="33"/>
      <c r="L15" s="35"/>
      <c r="M15" s="36"/>
      <c r="N15" s="37"/>
      <c r="O15" s="38"/>
      <c r="P15" s="39"/>
      <c r="Q15" s="40"/>
      <c r="R15" s="41">
        <f t="shared" si="1"/>
      </c>
    </row>
    <row r="16" spans="2:18" s="42" customFormat="1" ht="15">
      <c r="B16" s="29">
        <f t="shared" si="0"/>
        <v>9</v>
      </c>
      <c r="C16" s="30"/>
      <c r="D16" s="31"/>
      <c r="E16" s="32"/>
      <c r="F16" s="33"/>
      <c r="G16" s="34"/>
      <c r="H16" s="30"/>
      <c r="I16" s="31"/>
      <c r="J16" s="32"/>
      <c r="K16" s="33"/>
      <c r="L16" s="35"/>
      <c r="M16" s="36"/>
      <c r="N16" s="37"/>
      <c r="O16" s="38"/>
      <c r="P16" s="39"/>
      <c r="Q16" s="40"/>
      <c r="R16" s="41">
        <f t="shared" si="1"/>
      </c>
    </row>
    <row r="17" spans="2:18" s="42" customFormat="1" ht="15">
      <c r="B17" s="29">
        <f t="shared" si="0"/>
        <v>10</v>
      </c>
      <c r="C17" s="30"/>
      <c r="D17" s="31"/>
      <c r="E17" s="32"/>
      <c r="F17" s="33"/>
      <c r="G17" s="34"/>
      <c r="H17" s="30"/>
      <c r="I17" s="31"/>
      <c r="J17" s="32"/>
      <c r="K17" s="33"/>
      <c r="L17" s="35"/>
      <c r="M17" s="36"/>
      <c r="N17" s="37"/>
      <c r="O17" s="38"/>
      <c r="P17" s="39"/>
      <c r="Q17" s="40"/>
      <c r="R17" s="41">
        <f t="shared" si="1"/>
      </c>
    </row>
    <row r="18" spans="2:18" s="42" customFormat="1" ht="15">
      <c r="B18" s="29">
        <f t="shared" si="0"/>
        <v>11</v>
      </c>
      <c r="C18" s="30"/>
      <c r="D18" s="31"/>
      <c r="E18" s="32"/>
      <c r="F18" s="33"/>
      <c r="G18" s="34"/>
      <c r="H18" s="30"/>
      <c r="I18" s="31"/>
      <c r="J18" s="32"/>
      <c r="K18" s="33"/>
      <c r="L18" s="35"/>
      <c r="M18" s="36"/>
      <c r="N18" s="37"/>
      <c r="O18" s="38"/>
      <c r="P18" s="39"/>
      <c r="Q18" s="40"/>
      <c r="R18" s="41">
        <f t="shared" si="1"/>
      </c>
    </row>
    <row r="19" spans="2:18" s="42" customFormat="1" ht="15">
      <c r="B19" s="29">
        <f t="shared" si="0"/>
        <v>12</v>
      </c>
      <c r="C19" s="30"/>
      <c r="D19" s="31"/>
      <c r="E19" s="32"/>
      <c r="F19" s="33"/>
      <c r="G19" s="34"/>
      <c r="H19" s="30"/>
      <c r="I19" s="31"/>
      <c r="J19" s="32"/>
      <c r="K19" s="33"/>
      <c r="L19" s="35"/>
      <c r="M19" s="36"/>
      <c r="N19" s="37"/>
      <c r="O19" s="38"/>
      <c r="P19" s="39"/>
      <c r="Q19" s="40"/>
      <c r="R19" s="41">
        <f t="shared" si="1"/>
      </c>
    </row>
    <row r="20" spans="2:18" s="42" customFormat="1" ht="15">
      <c r="B20" s="29">
        <f t="shared" si="0"/>
        <v>13</v>
      </c>
      <c r="C20" s="30"/>
      <c r="D20" s="31"/>
      <c r="E20" s="32"/>
      <c r="F20" s="33"/>
      <c r="G20" s="34"/>
      <c r="H20" s="30"/>
      <c r="I20" s="31"/>
      <c r="J20" s="32"/>
      <c r="K20" s="33"/>
      <c r="L20" s="35"/>
      <c r="M20" s="36"/>
      <c r="N20" s="37"/>
      <c r="O20" s="38"/>
      <c r="P20" s="39"/>
      <c r="Q20" s="40"/>
      <c r="R20" s="41">
        <f t="shared" si="1"/>
      </c>
    </row>
    <row r="21" spans="2:18" s="42" customFormat="1" ht="15">
      <c r="B21" s="29">
        <f t="shared" si="0"/>
        <v>14</v>
      </c>
      <c r="C21" s="30"/>
      <c r="D21" s="31"/>
      <c r="E21" s="32"/>
      <c r="F21" s="33"/>
      <c r="G21" s="34"/>
      <c r="H21" s="30"/>
      <c r="I21" s="31"/>
      <c r="J21" s="32"/>
      <c r="K21" s="33"/>
      <c r="L21" s="35"/>
      <c r="M21" s="36"/>
      <c r="N21" s="37"/>
      <c r="O21" s="38"/>
      <c r="P21" s="39"/>
      <c r="Q21" s="40"/>
      <c r="R21" s="41">
        <f t="shared" si="1"/>
      </c>
    </row>
    <row r="22" spans="2:18" s="42" customFormat="1" ht="15">
      <c r="B22" s="29">
        <f t="shared" si="0"/>
        <v>15</v>
      </c>
      <c r="C22" s="30"/>
      <c r="D22" s="31"/>
      <c r="E22" s="32"/>
      <c r="F22" s="33"/>
      <c r="G22" s="34"/>
      <c r="H22" s="30"/>
      <c r="I22" s="31"/>
      <c r="J22" s="32"/>
      <c r="K22" s="33"/>
      <c r="L22" s="35">
        <f aca="true" t="shared" si="2" ref="L22:L35">IF(K22="なし","-","")</f>
      </c>
      <c r="M22" s="36"/>
      <c r="N22" s="37"/>
      <c r="O22" s="38">
        <f aca="true" t="shared" si="3" ref="O22:O35">IF(N22="なし","発行しない","")</f>
      </c>
      <c r="P22" s="39"/>
      <c r="Q22" s="40"/>
      <c r="R22" s="41">
        <f t="shared" si="1"/>
      </c>
    </row>
    <row r="23" spans="2:18" s="42" customFormat="1" ht="15">
      <c r="B23" s="29">
        <f t="shared" si="0"/>
        <v>16</v>
      </c>
      <c r="C23" s="30"/>
      <c r="D23" s="31"/>
      <c r="E23" s="32"/>
      <c r="F23" s="33"/>
      <c r="G23" s="34"/>
      <c r="H23" s="30"/>
      <c r="I23" s="31"/>
      <c r="J23" s="32"/>
      <c r="K23" s="33"/>
      <c r="L23" s="35">
        <f t="shared" si="2"/>
      </c>
      <c r="M23" s="36"/>
      <c r="N23" s="37"/>
      <c r="O23" s="38">
        <f t="shared" si="3"/>
      </c>
      <c r="P23" s="39"/>
      <c r="Q23" s="40"/>
      <c r="R23" s="41">
        <f t="shared" si="1"/>
      </c>
    </row>
    <row r="24" spans="2:18" s="42" customFormat="1" ht="15">
      <c r="B24" s="29">
        <f t="shared" si="0"/>
        <v>17</v>
      </c>
      <c r="C24" s="30"/>
      <c r="D24" s="31"/>
      <c r="E24" s="32"/>
      <c r="F24" s="33"/>
      <c r="G24" s="34"/>
      <c r="H24" s="30"/>
      <c r="I24" s="31"/>
      <c r="J24" s="32"/>
      <c r="K24" s="33"/>
      <c r="L24" s="35">
        <f t="shared" si="2"/>
      </c>
      <c r="M24" s="36"/>
      <c r="N24" s="37"/>
      <c r="O24" s="38">
        <f t="shared" si="3"/>
      </c>
      <c r="P24" s="39"/>
      <c r="Q24" s="40"/>
      <c r="R24" s="41">
        <f t="shared" si="1"/>
      </c>
    </row>
    <row r="25" spans="2:18" s="42" customFormat="1" ht="15">
      <c r="B25" s="29">
        <f t="shared" si="0"/>
        <v>18</v>
      </c>
      <c r="C25" s="30"/>
      <c r="D25" s="31"/>
      <c r="E25" s="32"/>
      <c r="F25" s="33"/>
      <c r="G25" s="34"/>
      <c r="H25" s="30"/>
      <c r="I25" s="31"/>
      <c r="J25" s="32"/>
      <c r="K25" s="33"/>
      <c r="L25" s="35">
        <f t="shared" si="2"/>
      </c>
      <c r="M25" s="36"/>
      <c r="N25" s="37"/>
      <c r="O25" s="38">
        <f t="shared" si="3"/>
      </c>
      <c r="P25" s="39"/>
      <c r="Q25" s="40"/>
      <c r="R25" s="41">
        <f t="shared" si="1"/>
      </c>
    </row>
    <row r="26" spans="2:18" s="42" customFormat="1" ht="15">
      <c r="B26" s="29">
        <f t="shared" si="0"/>
        <v>19</v>
      </c>
      <c r="C26" s="30"/>
      <c r="D26" s="31"/>
      <c r="E26" s="32"/>
      <c r="F26" s="33"/>
      <c r="G26" s="34"/>
      <c r="H26" s="30"/>
      <c r="I26" s="31"/>
      <c r="J26" s="32"/>
      <c r="K26" s="33"/>
      <c r="L26" s="35">
        <f t="shared" si="2"/>
      </c>
      <c r="M26" s="36"/>
      <c r="N26" s="37"/>
      <c r="O26" s="38">
        <f t="shared" si="3"/>
      </c>
      <c r="P26" s="39"/>
      <c r="Q26" s="40"/>
      <c r="R26" s="41">
        <f t="shared" si="1"/>
      </c>
    </row>
    <row r="27" spans="2:18" s="42" customFormat="1" ht="15">
      <c r="B27" s="29">
        <f t="shared" si="0"/>
        <v>20</v>
      </c>
      <c r="C27" s="30"/>
      <c r="D27" s="31"/>
      <c r="E27" s="32"/>
      <c r="F27" s="33"/>
      <c r="G27" s="34"/>
      <c r="H27" s="30"/>
      <c r="I27" s="31"/>
      <c r="J27" s="32"/>
      <c r="K27" s="33"/>
      <c r="L27" s="35">
        <f t="shared" si="2"/>
      </c>
      <c r="M27" s="36"/>
      <c r="N27" s="37"/>
      <c r="O27" s="38">
        <f t="shared" si="3"/>
      </c>
      <c r="P27" s="39"/>
      <c r="Q27" s="40"/>
      <c r="R27" s="41">
        <f t="shared" si="1"/>
      </c>
    </row>
    <row r="28" spans="2:18" s="42" customFormat="1" ht="15">
      <c r="B28" s="29">
        <f t="shared" si="0"/>
        <v>21</v>
      </c>
      <c r="C28" s="30"/>
      <c r="D28" s="31"/>
      <c r="E28" s="32"/>
      <c r="F28" s="33"/>
      <c r="G28" s="34"/>
      <c r="H28" s="30"/>
      <c r="I28" s="31"/>
      <c r="J28" s="32"/>
      <c r="K28" s="33"/>
      <c r="L28" s="35">
        <f t="shared" si="2"/>
      </c>
      <c r="M28" s="36"/>
      <c r="N28" s="37"/>
      <c r="O28" s="38">
        <f t="shared" si="3"/>
      </c>
      <c r="P28" s="39"/>
      <c r="Q28" s="40"/>
      <c r="R28" s="41">
        <f t="shared" si="1"/>
      </c>
    </row>
    <row r="29" spans="2:18" s="42" customFormat="1" ht="15">
      <c r="B29" s="29">
        <f t="shared" si="0"/>
        <v>22</v>
      </c>
      <c r="C29" s="30"/>
      <c r="D29" s="31"/>
      <c r="E29" s="32"/>
      <c r="F29" s="33"/>
      <c r="G29" s="34"/>
      <c r="H29" s="30"/>
      <c r="I29" s="31"/>
      <c r="J29" s="32"/>
      <c r="K29" s="33"/>
      <c r="L29" s="35">
        <f t="shared" si="2"/>
      </c>
      <c r="M29" s="36"/>
      <c r="N29" s="37"/>
      <c r="O29" s="38">
        <f t="shared" si="3"/>
      </c>
      <c r="P29" s="39"/>
      <c r="Q29" s="40"/>
      <c r="R29" s="41">
        <f t="shared" si="1"/>
      </c>
    </row>
    <row r="30" spans="2:18" s="42" customFormat="1" ht="15">
      <c r="B30" s="29">
        <f t="shared" si="0"/>
        <v>23</v>
      </c>
      <c r="C30" s="30"/>
      <c r="D30" s="31"/>
      <c r="E30" s="32"/>
      <c r="F30" s="33"/>
      <c r="G30" s="34"/>
      <c r="H30" s="30"/>
      <c r="I30" s="31"/>
      <c r="J30" s="32"/>
      <c r="K30" s="33"/>
      <c r="L30" s="35">
        <f t="shared" si="2"/>
      </c>
      <c r="M30" s="36"/>
      <c r="N30" s="37"/>
      <c r="O30" s="38">
        <f t="shared" si="3"/>
      </c>
      <c r="P30" s="39"/>
      <c r="Q30" s="40"/>
      <c r="R30" s="41">
        <f t="shared" si="1"/>
      </c>
    </row>
    <row r="31" spans="2:18" s="42" customFormat="1" ht="15">
      <c r="B31" s="29">
        <f t="shared" si="0"/>
        <v>24</v>
      </c>
      <c r="C31" s="30"/>
      <c r="D31" s="31"/>
      <c r="E31" s="32"/>
      <c r="F31" s="33"/>
      <c r="G31" s="34"/>
      <c r="H31" s="30"/>
      <c r="I31" s="31"/>
      <c r="J31" s="32"/>
      <c r="K31" s="33"/>
      <c r="L31" s="35">
        <f t="shared" si="2"/>
      </c>
      <c r="M31" s="36"/>
      <c r="N31" s="37"/>
      <c r="O31" s="38">
        <f t="shared" si="3"/>
      </c>
      <c r="P31" s="39"/>
      <c r="Q31" s="40"/>
      <c r="R31" s="41">
        <f t="shared" si="1"/>
      </c>
    </row>
    <row r="32" spans="2:18" s="42" customFormat="1" ht="15">
      <c r="B32" s="29">
        <f t="shared" si="0"/>
        <v>25</v>
      </c>
      <c r="C32" s="30"/>
      <c r="D32" s="31"/>
      <c r="E32" s="32"/>
      <c r="F32" s="33"/>
      <c r="G32" s="34"/>
      <c r="H32" s="30"/>
      <c r="I32" s="31"/>
      <c r="J32" s="32"/>
      <c r="K32" s="33"/>
      <c r="L32" s="35">
        <f t="shared" si="2"/>
      </c>
      <c r="M32" s="36"/>
      <c r="N32" s="37"/>
      <c r="O32" s="38">
        <f t="shared" si="3"/>
      </c>
      <c r="P32" s="39"/>
      <c r="Q32" s="40"/>
      <c r="R32" s="41">
        <f t="shared" si="1"/>
      </c>
    </row>
    <row r="33" spans="2:18" s="42" customFormat="1" ht="15">
      <c r="B33" s="29">
        <f t="shared" si="0"/>
        <v>26</v>
      </c>
      <c r="C33" s="30"/>
      <c r="D33" s="31"/>
      <c r="E33" s="32"/>
      <c r="F33" s="33"/>
      <c r="G33" s="34"/>
      <c r="H33" s="30"/>
      <c r="I33" s="31"/>
      <c r="J33" s="32"/>
      <c r="K33" s="33"/>
      <c r="L33" s="35">
        <f t="shared" si="2"/>
      </c>
      <c r="M33" s="36"/>
      <c r="N33" s="37"/>
      <c r="O33" s="38">
        <f t="shared" si="3"/>
      </c>
      <c r="P33" s="39"/>
      <c r="Q33" s="40"/>
      <c r="R33" s="41">
        <f t="shared" si="1"/>
      </c>
    </row>
    <row r="34" spans="2:18" s="42" customFormat="1" ht="15">
      <c r="B34" s="29">
        <f t="shared" si="0"/>
        <v>27</v>
      </c>
      <c r="C34" s="30"/>
      <c r="D34" s="31"/>
      <c r="E34" s="32"/>
      <c r="F34" s="33"/>
      <c r="G34" s="34"/>
      <c r="H34" s="30"/>
      <c r="I34" s="31"/>
      <c r="J34" s="32"/>
      <c r="K34" s="33"/>
      <c r="L34" s="35">
        <f t="shared" si="2"/>
      </c>
      <c r="M34" s="36"/>
      <c r="N34" s="37"/>
      <c r="O34" s="38">
        <f t="shared" si="3"/>
      </c>
      <c r="P34" s="39"/>
      <c r="Q34" s="40"/>
      <c r="R34" s="41">
        <f t="shared" si="1"/>
      </c>
    </row>
    <row r="35" spans="2:18" s="42" customFormat="1" ht="15">
      <c r="B35" s="29">
        <f t="shared" si="0"/>
        <v>28</v>
      </c>
      <c r="C35" s="30"/>
      <c r="D35" s="31"/>
      <c r="E35" s="32"/>
      <c r="F35" s="33"/>
      <c r="G35" s="34"/>
      <c r="H35" s="30"/>
      <c r="I35" s="31"/>
      <c r="J35" s="32"/>
      <c r="K35" s="33"/>
      <c r="L35" s="35">
        <f t="shared" si="2"/>
      </c>
      <c r="M35" s="36"/>
      <c r="N35" s="37"/>
      <c r="O35" s="38">
        <f t="shared" si="3"/>
      </c>
      <c r="P35" s="39"/>
      <c r="Q35" s="40"/>
      <c r="R35" s="41">
        <f t="shared" si="1"/>
      </c>
    </row>
    <row r="36" spans="2:18" s="42" customFormat="1" ht="15">
      <c r="B36" s="29">
        <f t="shared" si="0"/>
        <v>29</v>
      </c>
      <c r="C36" s="30"/>
      <c r="D36" s="31"/>
      <c r="E36" s="32"/>
      <c r="F36" s="33"/>
      <c r="G36" s="34"/>
      <c r="H36" s="30"/>
      <c r="I36" s="31"/>
      <c r="J36" s="32"/>
      <c r="K36" s="33"/>
      <c r="L36" s="35">
        <f>IF(K36="なし","-","")</f>
      </c>
      <c r="M36" s="36"/>
      <c r="N36" s="37"/>
      <c r="O36" s="38">
        <f>IF(N36="なし","発行しない","")</f>
      </c>
      <c r="P36" s="39"/>
      <c r="Q36" s="40"/>
      <c r="R36" s="41">
        <f>IF(ISBLANK(Q36),"",Q36*P36)</f>
      </c>
    </row>
    <row r="37" spans="2:18" s="42" customFormat="1" ht="15.75" thickBot="1">
      <c r="B37" s="43">
        <f t="shared" si="0"/>
        <v>30</v>
      </c>
      <c r="C37" s="44"/>
      <c r="D37" s="45"/>
      <c r="E37" s="46"/>
      <c r="F37" s="47"/>
      <c r="G37" s="48"/>
      <c r="H37" s="44"/>
      <c r="I37" s="45"/>
      <c r="J37" s="46"/>
      <c r="K37" s="47"/>
      <c r="L37" s="49">
        <f>IF(K37="なし","-","")</f>
      </c>
      <c r="M37" s="50"/>
      <c r="N37" s="51"/>
      <c r="O37" s="52">
        <f>IF(N37="なし","発行しない","")</f>
      </c>
      <c r="P37" s="53"/>
      <c r="Q37" s="12"/>
      <c r="R37" s="13">
        <f>IF(ISBLANK(Q37),"",Q37*P37)</f>
      </c>
    </row>
    <row r="38" spans="2:18" s="42" customFormat="1" ht="15">
      <c r="B38" s="54"/>
      <c r="L38" s="55"/>
      <c r="M38" s="56"/>
      <c r="N38" s="56"/>
      <c r="P38" s="54"/>
      <c r="Q38" s="57"/>
      <c r="R38" s="57"/>
    </row>
  </sheetData>
  <sheetProtection/>
  <protectedRanges>
    <protectedRange sqref="C38:C59 C5" name="範囲1"/>
    <protectedRange sqref="D38:D59 D5" name="範囲1_1"/>
  </protectedRanges>
  <mergeCells count="12">
    <mergeCell ref="B6:B7"/>
    <mergeCell ref="Q6:R6"/>
    <mergeCell ref="H6:J6"/>
    <mergeCell ref="F6:G6"/>
    <mergeCell ref="C6:E6"/>
    <mergeCell ref="K6:N6"/>
    <mergeCell ref="B2:B3"/>
    <mergeCell ref="Q2:R2"/>
    <mergeCell ref="K2:N2"/>
    <mergeCell ref="C2:E2"/>
    <mergeCell ref="F2:G2"/>
    <mergeCell ref="H2:J2"/>
  </mergeCells>
  <conditionalFormatting sqref="B8:B37">
    <cfRule type="expression" priority="1" dxfId="2" stopIfTrue="1">
      <formula>TRUE</formula>
    </cfRule>
  </conditionalFormatting>
  <dataValidations count="11">
    <dataValidation type="list" allowBlank="1" sqref="J8:J65536 H8:H65536">
      <formula1>"あり,なし"</formula1>
    </dataValidation>
    <dataValidation errorStyle="information" type="list" allowBlank="1" showInputMessage="1" showErrorMessage="1" prompt="HDD1台あたり2,100円（税込）の費用がかかります" errorTitle="データ消去作業証明書の入力エラー" error="リストから選択してください" sqref="O8:O65536">
      <formula1>"発行する,発行しない"</formula1>
    </dataValidation>
    <dataValidation type="list" allowBlank="1" sqref="G8:G65536">
      <formula1>"新品同様,経年劣化,汚れ傷あり,破損あり"</formula1>
    </dataValidation>
    <dataValidation type="list" allowBlank="1" showInputMessage="1" prompt="故障している場合は故障の内容をご記入ください" sqref="F8:F65536">
      <formula1>"正常動作,起動不可,通電不可"</formula1>
    </dataValidation>
    <dataValidation type="whole" operator="greaterThan" allowBlank="1" showErrorMessage="1" errorTitle="数値以外の値が入力されました" error="数量の値を確認してください" sqref="P8:P65536">
      <formula1>0</formula1>
    </dataValidation>
    <dataValidation type="list" allowBlank="1" sqref="C8:C65536">
      <formula1>"デスクトップパソコン,ノートパソコン,液晶一体型パソコン,CRT一体型パソコン,液晶モニタ,CRTモニタ,HDD,周辺機器,プリンタ,スキャナ,複合機,その他OA機器"</formula1>
    </dataValidation>
    <dataValidation type="list" allowBlank="1" sqref="I8:I65536">
      <formula1>"すべてあり,×"</formula1>
    </dataValidation>
    <dataValidation type="list" allowBlank="1" sqref="L8:L65536">
      <formula1>"3.50 GHz,3.00 GHz,2.50 GHz,2.00 GHz,1.50 GHz,1.00 GHz,866 MHz,600 MHz,333 MHz"</formula1>
    </dataValidation>
    <dataValidation type="list" allowBlank="1" sqref="N6:N65536">
      <formula1>"なし,2 TB,1.5 TB,1 TB,640 GB,500 GB,320 GB,200 GB,160 GB,100 GB,80 GB,40 GB,20 GB"</formula1>
    </dataValidation>
    <dataValidation type="list" allowBlank="1" sqref="M6:M65536">
      <formula1>"なし,16 GB,12 GB,8 GB,6 GB,4 GB,3 GB,2 GB, 1.5 GB,1 GB,768 MB,512 MB,256 MB,128 MB,64 MB,32 MB"</formula1>
    </dataValidation>
    <dataValidation type="list" allowBlank="1" sqref="K6:K65536">
      <formula1>"なし,Core i7,Core i5,Core i3,Core 2 Extreme,Core 2 Quad,Core 2 Duo,Core Duo,Core Solo,Pentium Dual-Core,Pentium M,Pentium 4,Pentium D,Pentium,Celeron Dual-Core,Celeron M,Celeron D,Celeron,Atom,Xeon,Athlon Ⅱ,Athlon,Turion Ⅱ,Turion,Opteron"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7.875" style="2" bestFit="1" customWidth="1"/>
    <col min="3" max="16384" width="9.00390625" style="2" customWidth="1"/>
  </cols>
  <sheetData>
    <row r="1" spans="1:3" ht="15">
      <c r="A1" s="2">
        <f>IF(COUNTIF('商品入力リスト'!$C$8:'商品入力リスト'!$C8,'商品入力リスト'!$C8)=1,ROW(),"")</f>
      </c>
      <c r="B1" s="2">
        <f>IF(COUNT(A:A)&lt;ROW(),"",INDEX('商品入力リスト'!$C$8:$C$37,SMALL(A:A,ROW())))</f>
      </c>
      <c r="C1" s="2">
        <f>IF(B1="","",SUMIF('商品入力リスト'!$C$8:$C$37,'集計'!B1,'商品入力リスト'!$P$8:$P$37))</f>
      </c>
    </row>
    <row r="2" spans="1:3" ht="15">
      <c r="A2" s="2">
        <f>IF(COUNTIF('商品入力リスト'!$C$8:'商品入力リスト'!$C9,'商品入力リスト'!$C9)=1,ROW(),"")</f>
      </c>
      <c r="B2" s="2">
        <f>IF(COUNT(A:A)&lt;ROW(),"",INDEX('商品入力リスト'!$C$8:$C$37,SMALL(A:A,ROW())))</f>
      </c>
      <c r="C2" s="2">
        <f>IF(B2="","",SUMIF('商品入力リスト'!$C$8:$C$37,'集計'!B2,'商品入力リスト'!$P$8:$P$37))</f>
      </c>
    </row>
    <row r="3" spans="1:3" ht="15">
      <c r="A3" s="2">
        <f>IF(COUNTIF('商品入力リスト'!$C$8:'商品入力リスト'!$C10,'商品入力リスト'!$C10)=1,ROW(),"")</f>
      </c>
      <c r="B3" s="2">
        <f>IF(COUNT(A:A)&lt;ROW(),"",INDEX('商品入力リスト'!$C$8:$C$37,SMALL(A:A,ROW())))</f>
      </c>
      <c r="C3" s="2">
        <f>IF(B3="","",SUMIF('商品入力リスト'!$C$8:$C$37,'集計'!B3,'商品入力リスト'!$P$8:$P$37))</f>
      </c>
    </row>
    <row r="4" spans="1:3" ht="15">
      <c r="A4" s="2">
        <f>IF(COUNTIF('商品入力リスト'!$C$8:'商品入力リスト'!$C11,'商品入力リスト'!$C11)=1,ROW(),"")</f>
      </c>
      <c r="B4" s="2">
        <f>IF(COUNT(A:A)&lt;ROW(),"",INDEX('商品入力リスト'!$C$8:$C$37,SMALL(A:A,ROW())))</f>
      </c>
      <c r="C4" s="2">
        <f>IF(B4="","",SUMIF('商品入力リスト'!$C$8:$C$37,'集計'!B4,'商品入力リスト'!$P$8:$P$37))</f>
      </c>
    </row>
    <row r="5" spans="1:3" ht="15">
      <c r="A5" s="2">
        <f>IF(COUNTIF('商品入力リスト'!$C$8:'商品入力リスト'!$C12,'商品入力リスト'!$C12)=1,ROW(),"")</f>
      </c>
      <c r="B5" s="2">
        <f>IF(COUNT(A:A)&lt;ROW(),"",INDEX('商品入力リスト'!$C$8:$C$37,SMALL(A:A,ROW())))</f>
      </c>
      <c r="C5" s="2">
        <f>IF(B5="","",SUMIF('商品入力リスト'!$C$8:$C$37,'集計'!B5,'商品入力リスト'!$P$8:$P$37))</f>
      </c>
    </row>
    <row r="6" spans="1:3" ht="15">
      <c r="A6" s="2">
        <f>IF(COUNTIF('商品入力リスト'!$C$8:'商品入力リスト'!$C13,'商品入力リスト'!$C13)=1,ROW(),"")</f>
      </c>
      <c r="B6" s="2">
        <f>IF(COUNT(A:A)&lt;ROW(),"",INDEX('商品入力リスト'!$C$8:$C$37,SMALL(A:A,ROW())))</f>
      </c>
      <c r="C6" s="2">
        <f>IF(B6="","",SUMIF('商品入力リスト'!$C$8:$C$37,'集計'!B6,'商品入力リスト'!$P$8:$P$37))</f>
      </c>
    </row>
    <row r="7" spans="1:3" ht="15">
      <c r="A7" s="2">
        <f>IF(COUNTIF('商品入力リスト'!$C$8:'商品入力リスト'!$C14,'商品入力リスト'!$C14)=1,ROW(),"")</f>
      </c>
      <c r="B7" s="2">
        <f>IF(COUNT(A:A)&lt;ROW(),"",INDEX('商品入力リスト'!$C$8:$C$37,SMALL(A:A,ROW())))</f>
      </c>
      <c r="C7" s="2">
        <f>IF(B7="","",SUMIF('商品入力リスト'!$C$8:$C$37,'集計'!B7,'商品入力リスト'!$P$8:$P$37))</f>
      </c>
    </row>
    <row r="8" spans="1:3" ht="15">
      <c r="A8" s="2">
        <f>IF(COUNTIF('商品入力リスト'!$C$8:'商品入力リスト'!$C15,'商品入力リスト'!$C15)=1,ROW(),"")</f>
      </c>
      <c r="B8" s="2">
        <f>IF(COUNT(A:A)&lt;ROW(),"",INDEX('商品入力リスト'!$C$8:$C$37,SMALL(A:A,ROW())))</f>
      </c>
      <c r="C8" s="2">
        <f>IF(B8="","",SUMIF('商品入力リスト'!$C$8:$C$37,'集計'!B8,'商品入力リスト'!$P$8:$P$37))</f>
      </c>
    </row>
    <row r="9" spans="1:3" ht="15">
      <c r="A9" s="2">
        <f>IF(COUNTIF('商品入力リスト'!$C$8:'商品入力リスト'!$C16,'商品入力リスト'!$C16)=1,ROW(),"")</f>
      </c>
      <c r="B9" s="2">
        <f>IF(COUNT(A:A)&lt;ROW(),"",INDEX('商品入力リスト'!$C$8:$C$37,SMALL(A:A,ROW())))</f>
      </c>
      <c r="C9" s="2">
        <f>IF(B9="","",SUMIF('商品入力リスト'!$C$8:$C$37,'集計'!B9,'商品入力リスト'!$P$8:$P$37))</f>
      </c>
    </row>
    <row r="10" spans="1:3" ht="15">
      <c r="A10" s="2">
        <f>IF(COUNTIF('商品入力リスト'!$C$8:'商品入力リスト'!$C17,'商品入力リスト'!$C17)=1,ROW(),"")</f>
      </c>
      <c r="B10" s="2">
        <f>IF(COUNT(A:A)&lt;ROW(),"",INDEX('商品入力リスト'!$C$8:$C$37,SMALL(A:A,ROW())))</f>
      </c>
      <c r="C10" s="2">
        <f>IF(B10="","",SUMIF('商品入力リスト'!$C$8:$C$37,'集計'!B10,'商品入力リスト'!$P$8:$P$37))</f>
      </c>
    </row>
    <row r="11" spans="1:3" ht="15">
      <c r="A11" s="2">
        <f>IF(COUNTIF('商品入力リスト'!$C$8:'商品入力リスト'!$C18,'商品入力リスト'!$C18)=1,ROW(),"")</f>
      </c>
      <c r="B11" s="2">
        <f>IF(COUNT(A:A)&lt;ROW(),"",INDEX('商品入力リスト'!$C$8:$C$37,SMALL(A:A,ROW())))</f>
      </c>
      <c r="C11" s="2">
        <f>IF(B11="","",SUMIF('商品入力リスト'!$C$8:$C$37,'集計'!B11,'商品入力リスト'!$P$8:$P$37))</f>
      </c>
    </row>
    <row r="12" spans="1:3" ht="15">
      <c r="A12" s="2">
        <f>IF(COUNTIF('商品入力リスト'!$C$8:'商品入力リスト'!$C19,'商品入力リスト'!$C19)=1,ROW(),"")</f>
      </c>
      <c r="B12" s="2">
        <f>IF(COUNT(A:A)&lt;ROW(),"",INDEX('商品入力リスト'!$C$8:$C$37,SMALL(A:A,ROW())))</f>
      </c>
      <c r="C12" s="2">
        <f>IF(B12="","",SUMIF('商品入力リスト'!$C$8:$C$37,'集計'!B12,'商品入力リスト'!$P$8:$P$37))</f>
      </c>
    </row>
    <row r="13" spans="1:3" ht="15">
      <c r="A13" s="2">
        <f>IF(COUNTIF('商品入力リスト'!$C$8:'商品入力リスト'!$C20,'商品入力リスト'!$C20)=1,ROW(),"")</f>
      </c>
      <c r="B13" s="2">
        <f>IF(COUNT(A:A)&lt;ROW(),"",INDEX('商品入力リスト'!$C$8:$C$37,SMALL(A:A,ROW())))</f>
      </c>
      <c r="C13" s="2">
        <f>IF(B13="","",SUMIF('商品入力リスト'!$C$8:$C$37,'集計'!B13,'商品入力リスト'!$P$8:$P$37))</f>
      </c>
    </row>
    <row r="14" spans="1:3" ht="15">
      <c r="A14" s="2">
        <f>IF(COUNTIF('商品入力リスト'!$C$8:'商品入力リスト'!$C21,'商品入力リスト'!$C21)=1,ROW(),"")</f>
      </c>
      <c r="B14" s="2">
        <f>IF(COUNT(A:A)&lt;ROW(),"",INDEX('商品入力リスト'!$C$8:$C$37,SMALL(A:A,ROW())))</f>
      </c>
      <c r="C14" s="2">
        <f>IF(B14="","",SUMIF('商品入力リスト'!$C$8:$C$37,'集計'!B14,'商品入力リスト'!$P$8:$P$37))</f>
      </c>
    </row>
    <row r="15" spans="1:3" ht="15">
      <c r="A15" s="2">
        <f>IF(COUNTIF('商品入力リスト'!$C$8:'商品入力リスト'!$C22,'商品入力リスト'!$C22)=1,ROW(),"")</f>
      </c>
      <c r="B15" s="2">
        <f>IF(COUNT(A:A)&lt;ROW(),"",INDEX('商品入力リスト'!$C$8:$C$37,SMALL(A:A,ROW())))</f>
      </c>
      <c r="C15" s="2">
        <f>IF(B15="","",SUMIF('商品入力リスト'!$C$8:$C$37,'集計'!B15,'商品入力リスト'!$P$8:$P$37))</f>
      </c>
    </row>
    <row r="16" spans="1:3" ht="15">
      <c r="A16" s="2">
        <f>IF(COUNTIF('商品入力リスト'!$C$8:'商品入力リスト'!$C23,'商品入力リスト'!$C23)=1,ROW(),"")</f>
      </c>
      <c r="B16" s="2">
        <f>IF(COUNT(A:A)&lt;ROW(),"",INDEX('商品入力リスト'!$C$8:$C$37,SMALL(A:A,ROW())))</f>
      </c>
      <c r="C16" s="2">
        <f>IF(B16="","",SUMIF('商品入力リスト'!$C$8:$C$37,'集計'!B16,'商品入力リスト'!$P$8:$P$37))</f>
      </c>
    </row>
    <row r="17" spans="1:3" ht="15">
      <c r="A17" s="2">
        <f>IF(COUNTIF('商品入力リスト'!$C$8:'商品入力リスト'!$C24,'商品入力リスト'!$C24)=1,ROW(),"")</f>
      </c>
      <c r="B17" s="2">
        <f>IF(COUNT(A:A)&lt;ROW(),"",INDEX('商品入力リスト'!$C$8:$C$37,SMALL(A:A,ROW())))</f>
      </c>
      <c r="C17" s="2">
        <f>IF(B17="","",SUMIF('商品入力リスト'!$C$8:$C$37,'集計'!B17,'商品入力リスト'!$P$8:$P$37))</f>
      </c>
    </row>
    <row r="18" spans="1:3" ht="15">
      <c r="A18" s="2">
        <f>IF(COUNTIF('商品入力リスト'!$C$8:'商品入力リスト'!$C25,'商品入力リスト'!$C25)=1,ROW(),"")</f>
      </c>
      <c r="B18" s="2">
        <f>IF(COUNT(A:A)&lt;ROW(),"",INDEX('商品入力リスト'!$C$8:$C$37,SMALL(A:A,ROW())))</f>
      </c>
      <c r="C18" s="2">
        <f>IF(B18="","",SUMIF('商品入力リスト'!$C$8:$C$37,'集計'!B18,'商品入力リスト'!$P$8:$P$37))</f>
      </c>
    </row>
    <row r="19" spans="1:3" ht="15">
      <c r="A19" s="2">
        <f>IF(COUNTIF('商品入力リスト'!$C$8:'商品入力リスト'!$C26,'商品入力リスト'!$C26)=1,ROW(),"")</f>
      </c>
      <c r="B19" s="2">
        <f>IF(COUNT(A:A)&lt;ROW(),"",INDEX('商品入力リスト'!$C$8:$C$37,SMALL(A:A,ROW())))</f>
      </c>
      <c r="C19" s="2">
        <f>IF(B19="","",SUMIF('商品入力リスト'!$C$8:$C$37,'集計'!B19,'商品入力リスト'!$P$8:$P$37))</f>
      </c>
    </row>
    <row r="20" spans="1:3" ht="15">
      <c r="A20" s="2">
        <f>IF(COUNTIF('商品入力リスト'!$C$8:'商品入力リスト'!$C27,'商品入力リスト'!$C27)=1,ROW(),"")</f>
      </c>
      <c r="B20" s="2">
        <f>IF(COUNT(A:A)&lt;ROW(),"",INDEX('商品入力リスト'!$C$8:$C$37,SMALL(A:A,ROW())))</f>
      </c>
      <c r="C20" s="2">
        <f>IF(B20="","",SUMIF('商品入力リスト'!$C$8:$C$37,'集計'!B20,'商品入力リスト'!$P$8:$P$37))</f>
      </c>
    </row>
    <row r="21" spans="1:3" ht="15">
      <c r="A21" s="2">
        <f>IF(COUNTIF('商品入力リスト'!$C$8:'商品入力リスト'!$C28,'商品入力リスト'!$C28)=1,ROW(),"")</f>
      </c>
      <c r="B21" s="2">
        <f>IF(COUNT(A:A)&lt;ROW(),"",INDEX('商品入力リスト'!$C$8:$C$37,SMALL(A:A,ROW())))</f>
      </c>
      <c r="C21" s="2">
        <f>IF(B21="","",SUMIF('商品入力リスト'!$C$8:$C$37,'集計'!B21,'商品入力リスト'!$P$8:$P$37))</f>
      </c>
    </row>
    <row r="22" spans="1:3" ht="15">
      <c r="A22" s="2">
        <f>IF(COUNTIF('商品入力リスト'!$C$8:'商品入力リスト'!$C29,'商品入力リスト'!$C29)=1,ROW(),"")</f>
      </c>
      <c r="B22" s="2">
        <f>IF(COUNT(A:A)&lt;ROW(),"",INDEX('商品入力リスト'!$C$8:$C$37,SMALL(A:A,ROW())))</f>
      </c>
      <c r="C22" s="2">
        <f>IF(B22="","",SUMIF('商品入力リスト'!$C$8:$C$37,'集計'!B22,'商品入力リスト'!$P$8:$P$37))</f>
      </c>
    </row>
    <row r="23" spans="1:3" ht="15">
      <c r="A23" s="2">
        <f>IF(COUNTIF('商品入力リスト'!$C$8:'商品入力リスト'!$C30,'商品入力リスト'!$C30)=1,ROW(),"")</f>
      </c>
      <c r="B23" s="2">
        <f>IF(COUNT(A:A)&lt;ROW(),"",INDEX('商品入力リスト'!$C$8:$C$37,SMALL(A:A,ROW())))</f>
      </c>
      <c r="C23" s="2">
        <f>IF(B23="","",SUMIF('商品入力リスト'!$C$8:$C$37,'集計'!B23,'商品入力リスト'!$P$8:$P$37))</f>
      </c>
    </row>
    <row r="24" spans="1:3" ht="15">
      <c r="A24" s="2">
        <f>IF(COUNTIF('商品入力リスト'!$C$8:'商品入力リスト'!$C31,'商品入力リスト'!$C31)=1,ROW(),"")</f>
      </c>
      <c r="B24" s="2">
        <f>IF(COUNT(A:A)&lt;ROW(),"",INDEX('商品入力リスト'!$C$8:$C$37,SMALL(A:A,ROW())))</f>
      </c>
      <c r="C24" s="2">
        <f>IF(B24="","",SUMIF('商品入力リスト'!$C$8:$C$37,'集計'!B24,'商品入力リスト'!$P$8:$P$37))</f>
      </c>
    </row>
    <row r="25" spans="1:3" ht="15">
      <c r="A25" s="2">
        <f>IF(COUNTIF('商品入力リスト'!$C$8:'商品入力リスト'!$C32,'商品入力リスト'!$C32)=1,ROW(),"")</f>
      </c>
      <c r="B25" s="2">
        <f>IF(COUNT(A:A)&lt;ROW(),"",INDEX('商品入力リスト'!$C$8:$C$37,SMALL(A:A,ROW())))</f>
      </c>
      <c r="C25" s="2">
        <f>IF(B25="","",SUMIF('商品入力リスト'!$C$8:$C$37,'集計'!B25,'商品入力リスト'!$P$8:$P$37))</f>
      </c>
    </row>
    <row r="26" spans="1:3" ht="15">
      <c r="A26" s="2">
        <f>IF(COUNTIF('商品入力リスト'!$C$8:'商品入力リスト'!$C33,'商品入力リスト'!$C33)=1,ROW(),"")</f>
      </c>
      <c r="B26" s="2">
        <f>IF(COUNT(A:A)&lt;ROW(),"",INDEX('商品入力リスト'!$C$8:$C$37,SMALL(A:A,ROW())))</f>
      </c>
      <c r="C26" s="2">
        <f>IF(B26="","",SUMIF('商品入力リスト'!$C$8:$C$37,'集計'!B26,'商品入力リスト'!$P$8:$P$37))</f>
      </c>
    </row>
    <row r="27" spans="1:3" ht="15">
      <c r="A27" s="2">
        <f>IF(COUNTIF('商品入力リスト'!$C$8:'商品入力リスト'!$C34,'商品入力リスト'!$C34)=1,ROW(),"")</f>
      </c>
      <c r="B27" s="2">
        <f>IF(COUNT(A:A)&lt;ROW(),"",INDEX('商品入力リスト'!$C$8:$C$37,SMALL(A:A,ROW())))</f>
      </c>
      <c r="C27" s="2">
        <f>IF(B27="","",SUMIF('商品入力リスト'!$C$8:$C$37,'集計'!B27,'商品入力リスト'!$P$8:$P$37))</f>
      </c>
    </row>
    <row r="28" spans="1:3" ht="15">
      <c r="A28" s="2">
        <f>IF(COUNTIF('商品入力リスト'!$C$8:'商品入力リスト'!$C35,'商品入力リスト'!$C35)=1,ROW(),"")</f>
      </c>
      <c r="B28" s="2">
        <f>IF(COUNT(A:A)&lt;ROW(),"",INDEX('商品入力リスト'!$C$8:$C$37,SMALL(A:A,ROW())))</f>
      </c>
      <c r="C28" s="2">
        <f>IF(B28="","",SUMIF('商品入力リスト'!$C$8:$C$37,'集計'!B28,'商品入力リスト'!$P$8:$P$37))</f>
      </c>
    </row>
    <row r="29" spans="1:3" ht="15">
      <c r="A29" s="2">
        <f>IF(COUNTIF('商品入力リスト'!$C$8:'商品入力リスト'!$C36,'商品入力リスト'!$C36)=1,ROW(),"")</f>
      </c>
      <c r="B29" s="2">
        <f>IF(COUNT(A:A)&lt;ROW(),"",INDEX('商品入力リスト'!$C$8:$C$37,SMALL(A:A,ROW())))</f>
      </c>
      <c r="C29" s="2">
        <f>IF(B29="","",SUMIF('商品入力リスト'!$C$8:$C$37,'集計'!B29,'商品入力リスト'!$P$8:$P$37))</f>
      </c>
    </row>
    <row r="30" spans="1:3" ht="15">
      <c r="A30" s="2">
        <f>IF(COUNTIF('商品入力リスト'!$C$8:'商品入力リスト'!$C37,'商品入力リスト'!$C37)=1,ROW(),"")</f>
      </c>
      <c r="B30" s="2">
        <f>IF(COUNT(A:A)&lt;ROW(),"",INDEX('商品入力リスト'!$C$8:$C$37,SMALL(A:A,ROW())))</f>
      </c>
      <c r="C30" s="2">
        <f>IF(B30="","",SUMIF('商品入力リスト'!$C$8:$C$37,'集計'!B30,'商品入力リスト'!$P$8:$P$37))</f>
      </c>
    </row>
    <row r="31" spans="1:3" ht="15">
      <c r="A31" s="2">
        <f>IF(COUNTIF('商品入力リスト'!$C$8:'商品入力リスト'!$C38,'商品入力リスト'!$C38)=1,ROW(),"")</f>
      </c>
      <c r="B31" s="2">
        <f>IF(COUNT(A:A)&lt;ROW(),"",INDEX('商品入力リスト'!$C$8:$C$37,SMALL(A:A,ROW())))</f>
      </c>
      <c r="C31" s="2">
        <f>IF(B31="","",SUMIF('商品入力リスト'!$C$8:$C$37,'集計'!B31,'商品入力リスト'!$P$8:$P$37))</f>
      </c>
    </row>
    <row r="32" spans="1:3" ht="15">
      <c r="A32" s="2">
        <f>IF(COUNTIF('商品入力リスト'!$C$8:'商品入力リスト'!$C39,'商品入力リスト'!$C39)=1,ROW(),"")</f>
      </c>
      <c r="B32" s="2">
        <f>IF(COUNT(A:A)&lt;ROW(),"",INDEX('商品入力リスト'!$C$8:$C$37,SMALL(A:A,ROW())))</f>
      </c>
      <c r="C32" s="2">
        <f>IF(B32="","",SUMIF('商品入力リスト'!$C$8:$C$37,'集計'!B32,'商品入力リスト'!$P$8:$P$37))</f>
      </c>
    </row>
    <row r="33" spans="1:3" ht="15">
      <c r="A33" s="2">
        <f>IF(COUNTIF('商品入力リスト'!$C$8:'商品入力リスト'!$C40,'商品入力リスト'!$C40)=1,ROW(),"")</f>
      </c>
      <c r="B33" s="2">
        <f>IF(COUNT(A:A)&lt;ROW(),"",INDEX('商品入力リスト'!$C$8:$C$37,SMALL(A:A,ROW())))</f>
      </c>
      <c r="C33" s="2">
        <f>IF(B33="","",SUMIF('商品入力リスト'!$C$8:$C$37,'集計'!B33,'商品入力リスト'!$P$8:$P$37))</f>
      </c>
    </row>
    <row r="34" spans="1:3" ht="15">
      <c r="A34" s="2">
        <f>IF(COUNTIF('商品入力リスト'!$C$8:'商品入力リスト'!$C41,'商品入力リスト'!$C41)=1,ROW(),"")</f>
      </c>
      <c r="B34" s="2">
        <f>IF(COUNT(A:A)&lt;ROW(),"",INDEX('商品入力リスト'!$C$8:$C$37,SMALL(A:A,ROW())))</f>
      </c>
      <c r="C34" s="2">
        <f>IF(B34="","",SUMIF('商品入力リスト'!$C$8:$C$37,'集計'!B34,'商品入力リスト'!$P$8:$P$37))</f>
      </c>
    </row>
    <row r="35" spans="1:3" ht="15">
      <c r="A35" s="2">
        <f>IF(COUNTIF('商品入力リスト'!$C$8:'商品入力リスト'!$C42,'商品入力リスト'!$C42)=1,ROW(),"")</f>
      </c>
      <c r="B35" s="2">
        <f>IF(COUNT(A:A)&lt;ROW(),"",INDEX('商品入力リスト'!$C$8:$C$37,SMALL(A:A,ROW())))</f>
      </c>
      <c r="C35" s="2">
        <f>IF(B35="","",SUMIF('商品入力リスト'!$C$8:$C$37,'集計'!B35,'商品入力リスト'!$P$8:$P$37))</f>
      </c>
    </row>
    <row r="36" spans="1:3" ht="15">
      <c r="A36" s="2">
        <f>IF(COUNTIF('商品入力リスト'!$C$8:'商品入力リスト'!$C43,'商品入力リスト'!$C43)=1,ROW(),"")</f>
      </c>
      <c r="B36" s="2">
        <f>IF(COUNT(A:A)&lt;ROW(),"",INDEX('商品入力リスト'!$C$8:$C$37,SMALL(A:A,ROW())))</f>
      </c>
      <c r="C36" s="2">
        <f>IF(B36="","",SUMIF('商品入力リスト'!$C$8:$C$37,'集計'!B36,'商品入力リスト'!$P$8:$P$37))</f>
      </c>
    </row>
    <row r="37" spans="1:3" ht="15">
      <c r="A37" s="2">
        <f>IF(COUNTIF('商品入力リスト'!$C$8:'商品入力リスト'!$C44,'商品入力リスト'!$C44)=1,ROW(),"")</f>
      </c>
      <c r="B37" s="2">
        <f>IF(COUNT(A:A)&lt;ROW(),"",INDEX('商品入力リスト'!$C$8:$C$37,SMALL(A:A,ROW())))</f>
      </c>
      <c r="C37" s="2">
        <f>IF(B37="","",SUMIF('商品入力リスト'!$C$8:$C$37,'集計'!B37,'商品入力リスト'!$P$8:$P$37))</f>
      </c>
    </row>
    <row r="38" spans="1:3" ht="15">
      <c r="A38" s="2">
        <f>IF(COUNTIF('商品入力リスト'!$C$8:'商品入力リスト'!$C45,'商品入力リスト'!$C45)=1,ROW(),"")</f>
      </c>
      <c r="B38" s="2">
        <f>IF(COUNT(A:A)&lt;ROW(),"",INDEX('商品入力リスト'!$C$8:$C$37,SMALL(A:A,ROW())))</f>
      </c>
      <c r="C38" s="2">
        <f>IF(B38="","",SUMIF('商品入力リスト'!$C$8:$C$37,'集計'!B38,'商品入力リスト'!$P$8:$P$37))</f>
      </c>
    </row>
    <row r="39" spans="1:3" ht="15">
      <c r="A39" s="2">
        <f>IF(COUNTIF('商品入力リスト'!$C$8:'商品入力リスト'!$C46,'商品入力リスト'!$C46)=1,ROW(),"")</f>
      </c>
      <c r="B39" s="2">
        <f>IF(COUNT(A:A)&lt;ROW(),"",INDEX('商品入力リスト'!$C$8:$C$37,SMALL(A:A,ROW())))</f>
      </c>
      <c r="C39" s="2">
        <f>IF(B39="","",SUMIF('商品入力リスト'!$C$8:$C$37,'集計'!B39,'商品入力リスト'!$P$8:$P$37))</f>
      </c>
    </row>
    <row r="40" spans="1:3" ht="15">
      <c r="A40" s="2">
        <f>IF(COUNTIF('商品入力リスト'!$C$8:'商品入力リスト'!$C47,'商品入力リスト'!$C47)=1,ROW(),"")</f>
      </c>
      <c r="B40" s="2">
        <f>IF(COUNT(A:A)&lt;ROW(),"",INDEX('商品入力リスト'!$C$8:$C$37,SMALL(A:A,ROW())))</f>
      </c>
      <c r="C40" s="2">
        <f>IF(B40="","",SUMIF('商品入力リスト'!$C$8:$C$37,'集計'!B40,'商品入力リスト'!$P$8:$P$37))</f>
      </c>
    </row>
    <row r="41" spans="1:3" ht="15">
      <c r="A41" s="2">
        <f>IF(COUNTIF('商品入力リスト'!$C$8:'商品入力リスト'!$C48,'商品入力リスト'!$C48)=1,ROW(),"")</f>
      </c>
      <c r="B41" s="2">
        <f>IF(COUNT(A:A)&lt;ROW(),"",INDEX('商品入力リスト'!$C$8:$C$37,SMALL(A:A,ROW())))</f>
      </c>
      <c r="C41" s="2">
        <f>IF(B41="","",SUMIF('商品入力リスト'!$C$8:$C$37,'集計'!B41,'商品入力リスト'!$P$8:$P$37))</f>
      </c>
    </row>
    <row r="42" spans="1:3" ht="15">
      <c r="A42" s="2">
        <f>IF(COUNTIF('商品入力リスト'!$C$8:'商品入力リスト'!$C49,'商品入力リスト'!$C49)=1,ROW(),"")</f>
      </c>
      <c r="B42" s="2">
        <f>IF(COUNT(A:A)&lt;ROW(),"",INDEX('商品入力リスト'!$C$8:$C$37,SMALL(A:A,ROW())))</f>
      </c>
      <c r="C42" s="2">
        <f>IF(B42="","",SUMIF('商品入力リスト'!$C$8:$C$37,'集計'!B42,'商品入力リスト'!$P$8:$P$37))</f>
      </c>
    </row>
    <row r="43" spans="1:3" ht="15">
      <c r="A43" s="2">
        <f>IF(COUNTIF('商品入力リスト'!$C$8:'商品入力リスト'!$C50,'商品入力リスト'!$C50)=1,ROW(),"")</f>
      </c>
      <c r="B43" s="2">
        <f>IF(COUNT(A:A)&lt;ROW(),"",INDEX('商品入力リスト'!$C$8:$C$37,SMALL(A:A,ROW())))</f>
      </c>
      <c r="C43" s="2">
        <f>IF(B43="","",SUMIF('商品入力リスト'!$C$8:$C$37,'集計'!B43,'商品入力リスト'!$P$8:$P$37))</f>
      </c>
    </row>
    <row r="44" spans="1:3" ht="15">
      <c r="A44" s="2">
        <f>IF(COUNTIF('商品入力リスト'!$C$8:'商品入力リスト'!$C51,'商品入力リスト'!$C51)=1,ROW(),"")</f>
      </c>
      <c r="B44" s="2">
        <f>IF(COUNT(A:A)&lt;ROW(),"",INDEX('商品入力リスト'!$C$8:$C$37,SMALL(A:A,ROW())))</f>
      </c>
      <c r="C44" s="2">
        <f>IF(B44="","",SUMIF('商品入力リスト'!$C$8:$C$37,'集計'!B44,'商品入力リスト'!$P$8:$P$37))</f>
      </c>
    </row>
    <row r="45" spans="1:3" ht="15">
      <c r="A45" s="2">
        <f>IF(COUNTIF('商品入力リスト'!$C$8:'商品入力リスト'!$C52,'商品入力リスト'!$C52)=1,ROW(),"")</f>
      </c>
      <c r="B45" s="2">
        <f>IF(COUNT(A:A)&lt;ROW(),"",INDEX('商品入力リスト'!$C$8:$C$37,SMALL(A:A,ROW())))</f>
      </c>
      <c r="C45" s="2">
        <f>IF(B45="","",SUMIF('商品入力リスト'!$C$8:$C$37,'集計'!B45,'商品入力リスト'!$P$8:$P$37))</f>
      </c>
    </row>
    <row r="46" spans="1:3" ht="15">
      <c r="A46" s="2">
        <f>IF(COUNTIF('商品入力リスト'!$C$8:'商品入力リスト'!$C53,'商品入力リスト'!$C53)=1,ROW(),"")</f>
      </c>
      <c r="B46" s="2">
        <f>IF(COUNT(A:A)&lt;ROW(),"",INDEX('商品入力リスト'!$C$8:$C$37,SMALL(A:A,ROW())))</f>
      </c>
      <c r="C46" s="2">
        <f>IF(B46="","",SUMIF('商品入力リスト'!$C$8:$C$37,'集計'!B46,'商品入力リスト'!$P$8:$P$37))</f>
      </c>
    </row>
    <row r="47" spans="1:3" ht="15">
      <c r="A47" s="2">
        <f>IF(COUNTIF('商品入力リスト'!$C$8:'商品入力リスト'!$C54,'商品入力リスト'!$C54)=1,ROW(),"")</f>
      </c>
      <c r="B47" s="2">
        <f>IF(COUNT(A:A)&lt;ROW(),"",INDEX('商品入力リスト'!$C$8:$C$37,SMALL(A:A,ROW())))</f>
      </c>
      <c r="C47" s="2">
        <f>IF(B47="","",SUMIF('商品入力リスト'!$C$8:$C$37,'集計'!B47,'商品入力リスト'!$P$8:$P$37))</f>
      </c>
    </row>
    <row r="48" spans="1:3" ht="15">
      <c r="A48" s="2">
        <f>IF(COUNTIF('商品入力リスト'!$C$8:'商品入力リスト'!$C55,'商品入力リスト'!$C55)=1,ROW(),"")</f>
      </c>
      <c r="B48" s="2">
        <f>IF(COUNT(A:A)&lt;ROW(),"",INDEX('商品入力リスト'!$C$8:$C$37,SMALL(A:A,ROW())))</f>
      </c>
      <c r="C48" s="2">
        <f>IF(B48="","",SUMIF('商品入力リスト'!$C$8:$C$37,'集計'!B48,'商品入力リスト'!$P$8:$P$37))</f>
      </c>
    </row>
    <row r="49" spans="1:3" ht="15">
      <c r="A49" s="2">
        <f>IF(COUNTIF('商品入力リスト'!$C$8:'商品入力リスト'!$C56,'商品入力リスト'!$C56)=1,ROW(),"")</f>
      </c>
      <c r="B49" s="2">
        <f>IF(COUNT(A:A)&lt;ROW(),"",INDEX('商品入力リスト'!$C$8:$C$37,SMALL(A:A,ROW())))</f>
      </c>
      <c r="C49" s="2">
        <f>IF(B49="","",SUMIF('商品入力リスト'!$C$8:$C$37,'集計'!B49,'商品入力リスト'!$P$8:$P$37))</f>
      </c>
    </row>
    <row r="50" spans="1:3" ht="15">
      <c r="A50" s="2">
        <f>IF(COUNTIF('商品入力リスト'!$C$8:'商品入力リスト'!$C57,'商品入力リスト'!$C57)=1,ROW(),"")</f>
      </c>
      <c r="B50" s="2">
        <f>IF(COUNT(A:A)&lt;ROW(),"",INDEX('商品入力リスト'!$C$8:$C$37,SMALL(A:A,ROW())))</f>
      </c>
      <c r="C50" s="2">
        <f>IF(B50="","",SUMIF('商品入力リスト'!$C$8:$C$37,'集計'!B50,'商品入力リスト'!$P$8:$P$37))</f>
      </c>
    </row>
    <row r="51" spans="1:3" ht="15">
      <c r="A51" s="2">
        <f>IF(COUNTIF('商品入力リスト'!$C$8:'商品入力リスト'!$C58,'商品入力リスト'!$C58)=1,ROW(),"")</f>
      </c>
      <c r="B51" s="2">
        <f>IF(COUNT(A:A)&lt;ROW(),"",INDEX('商品入力リスト'!$C$8:$C$37,SMALL(A:A,ROW())))</f>
      </c>
      <c r="C51" s="2">
        <f>IF(B51="","",SUMIF('商品入力リスト'!$C$8:$C$37,'集計'!B51,'商品入力リスト'!$P$8:$P$37))</f>
      </c>
    </row>
    <row r="52" spans="1:3" ht="15">
      <c r="A52" s="2">
        <f>IF(COUNTIF('商品入力リスト'!$C$8:'商品入力リスト'!$C59,'商品入力リスト'!$C59)=1,ROW(),"")</f>
      </c>
      <c r="B52" s="2">
        <f>IF(COUNT(A:A)&lt;ROW(),"",INDEX('商品入力リスト'!$C$8:$C$37,SMALL(A:A,ROW())))</f>
      </c>
      <c r="C52" s="2">
        <f>IF(B52="","",SUMIF('商品入力リスト'!$C$8:$C$37,'集計'!B52,'商品入力リスト'!$P$8:$P$37))</f>
      </c>
    </row>
    <row r="53" spans="1:3" ht="15">
      <c r="A53" s="2">
        <f>IF(COUNTIF('商品入力リスト'!$C$8:'商品入力リスト'!$C60,'商品入力リスト'!$C60)=1,ROW(),"")</f>
      </c>
      <c r="B53" s="2">
        <f>IF(COUNT(A:A)&lt;ROW(),"",INDEX('商品入力リスト'!$C$8:$C$37,SMALL(A:A,ROW())))</f>
      </c>
      <c r="C53" s="2">
        <f>IF(B53="","",SUMIF('商品入力リスト'!$C$8:$C$37,'集計'!B53,'商品入力リスト'!$P$8:$P$37))</f>
      </c>
    </row>
    <row r="54" spans="1:3" ht="15">
      <c r="A54" s="2">
        <f>IF(COUNTIF('商品入力リスト'!$C$8:'商品入力リスト'!$C61,'商品入力リスト'!$C61)=1,ROW(),"")</f>
      </c>
      <c r="B54" s="2">
        <f>IF(COUNT(A:A)&lt;ROW(),"",INDEX('商品入力リスト'!$C$8:$C$37,SMALL(A:A,ROW())))</f>
      </c>
      <c r="C54" s="2">
        <f>IF(B54="","",SUMIF('商品入力リスト'!$C$8:$C$37,'集計'!B54,'商品入力リスト'!$P$8:$P$37))</f>
      </c>
    </row>
    <row r="55" spans="1:3" ht="15">
      <c r="A55" s="2">
        <f>IF(COUNTIF('商品入力リスト'!$C$8:'商品入力リスト'!$C62,'商品入力リスト'!$C62)=1,ROW(),"")</f>
      </c>
      <c r="B55" s="2">
        <f>IF(COUNT(A:A)&lt;ROW(),"",INDEX('商品入力リスト'!$C$8:$C$37,SMALL(A:A,ROW())))</f>
      </c>
      <c r="C55" s="2">
        <f>IF(B55="","",SUMIF('商品入力リスト'!$C$8:$C$37,'集計'!B55,'商品入力リスト'!$P$8:$P$37))</f>
      </c>
    </row>
    <row r="56" spans="1:3" ht="15">
      <c r="A56" s="2">
        <f>IF(COUNTIF('商品入力リスト'!$C$8:'商品入力リスト'!$C63,'商品入力リスト'!$C63)=1,ROW(),"")</f>
      </c>
      <c r="B56" s="2">
        <f>IF(COUNT(A:A)&lt;ROW(),"",INDEX('商品入力リスト'!$C$8:$C$37,SMALL(A:A,ROW())))</f>
      </c>
      <c r="C56" s="2">
        <f>IF(B56="","",SUMIF('商品入力リスト'!$C$8:$C$37,'集計'!B56,'商品入力リスト'!$P$8:$P$37))</f>
      </c>
    </row>
    <row r="57" spans="1:3" ht="15">
      <c r="A57" s="2">
        <f>IF(COUNTIF('商品入力リスト'!$C$8:'商品入力リスト'!$C64,'商品入力リスト'!$C64)=1,ROW(),"")</f>
      </c>
      <c r="B57" s="2">
        <f>IF(COUNT(A:A)&lt;ROW(),"",INDEX('商品入力リスト'!$C$8:$C$37,SMALL(A:A,ROW())))</f>
      </c>
      <c r="C57" s="2">
        <f>IF(B57="","",SUMIF('商品入力リスト'!$C$8:$C$37,'集計'!B57,'商品入力リスト'!$P$8:$P$37))</f>
      </c>
    </row>
    <row r="58" spans="1:3" ht="15">
      <c r="A58" s="2">
        <f>IF(COUNTIF('商品入力リスト'!$C$8:'商品入力リスト'!$C65,'商品入力リスト'!$C65)=1,ROW(),"")</f>
      </c>
      <c r="B58" s="2">
        <f>IF(COUNT(A:A)&lt;ROW(),"",INDEX('商品入力リスト'!$C$8:$C$37,SMALL(A:A,ROW())))</f>
      </c>
      <c r="C58" s="2">
        <f>IF(B58="","",SUMIF('商品入力リスト'!$C$8:$C$37,'集計'!B58,'商品入力リスト'!$P$8:$P$37))</f>
      </c>
    </row>
    <row r="59" spans="1:3" ht="15">
      <c r="A59" s="2">
        <f>IF(COUNTIF('商品入力リスト'!$C$8:'商品入力リスト'!$C66,'商品入力リスト'!$C66)=1,ROW(),"")</f>
      </c>
      <c r="B59" s="2">
        <f>IF(COUNT(A:A)&lt;ROW(),"",INDEX('商品入力リスト'!$C$8:$C$37,SMALL(A:A,ROW())))</f>
      </c>
      <c r="C59" s="2">
        <f>IF(B59="","",SUMIF('商品入力リスト'!$C$8:$C$37,'集計'!B59,'商品入力リスト'!$P$8:$P$37))</f>
      </c>
    </row>
    <row r="60" spans="1:3" ht="15">
      <c r="A60" s="2">
        <f>IF(COUNTIF('商品入力リスト'!$C$8:'商品入力リスト'!$C67,'商品入力リスト'!$C67)=1,ROW(),"")</f>
      </c>
      <c r="B60" s="2">
        <f>IF(COUNT(A:A)&lt;ROW(),"",INDEX('商品入力リスト'!$C$8:$C$37,SMALL(A:A,ROW())))</f>
      </c>
      <c r="C60" s="2">
        <f>IF(B60="","",SUMIF('商品入力リスト'!$C$8:$C$37,'集計'!B60,'商品入力リスト'!$P$8:$P$37))</f>
      </c>
    </row>
    <row r="61" spans="1:3" ht="15">
      <c r="A61" s="2">
        <f>IF(COUNTIF('商品入力リスト'!$C$8:'商品入力リスト'!$C68,'商品入力リスト'!$C68)=1,ROW(),"")</f>
      </c>
      <c r="B61" s="2">
        <f>IF(COUNT(A:A)&lt;ROW(),"",INDEX('商品入力リスト'!$C$8:$C$37,SMALL(A:A,ROW())))</f>
      </c>
      <c r="C61" s="2">
        <f>IF(B61="","",SUMIF('商品入力リスト'!$C$8:$C$37,'集計'!B61,'商品入力リスト'!$P$8:$P$37))</f>
      </c>
    </row>
    <row r="62" spans="1:3" ht="15">
      <c r="A62" s="2">
        <f>IF(COUNTIF('商品入力リスト'!$C$8:'商品入力リスト'!$C69,'商品入力リスト'!$C69)=1,ROW(),"")</f>
      </c>
      <c r="B62" s="2">
        <f>IF(COUNT(A:A)&lt;ROW(),"",INDEX('商品入力リスト'!$C$8:$C$37,SMALL(A:A,ROW())))</f>
      </c>
      <c r="C62" s="2">
        <f>IF(B62="","",SUMIF('商品入力リスト'!$C$8:$C$37,'集計'!B62,'商品入力リスト'!$P$8:$P$37))</f>
      </c>
    </row>
    <row r="63" spans="1:3" ht="15">
      <c r="A63" s="2">
        <f>IF(COUNTIF('商品入力リスト'!$C$8:'商品入力リスト'!$C70,'商品入力リスト'!$C70)=1,ROW(),"")</f>
      </c>
      <c r="B63" s="2">
        <f>IF(COUNT(A:A)&lt;ROW(),"",INDEX('商品入力リスト'!$C$8:$C$37,SMALL(A:A,ROW())))</f>
      </c>
      <c r="C63" s="2">
        <f>IF(B63="","",SUMIF('商品入力リスト'!$C$8:$C$37,'集計'!B63,'商品入力リスト'!$P$8:$P$37))</f>
      </c>
    </row>
    <row r="64" spans="1:3" ht="15">
      <c r="A64" s="2">
        <f>IF(COUNTIF('商品入力リスト'!$C$8:'商品入力リスト'!$C71,'商品入力リスト'!$C71)=1,ROW(),"")</f>
      </c>
      <c r="B64" s="2">
        <f>IF(COUNT(A:A)&lt;ROW(),"",INDEX('商品入力リスト'!$C$8:$C$37,SMALL(A:A,ROW())))</f>
      </c>
      <c r="C64" s="2">
        <f>IF(B64="","",SUMIF('商品入力リスト'!$C$8:$C$37,'集計'!B64,'商品入力リスト'!$P$8:$P$37))</f>
      </c>
    </row>
    <row r="65" spans="1:3" ht="15">
      <c r="A65" s="2">
        <f>IF(COUNTIF('商品入力リスト'!$C$8:'商品入力リスト'!$C72,'商品入力リスト'!$C72)=1,ROW(),"")</f>
      </c>
      <c r="B65" s="2">
        <f>IF(COUNT(A:A)&lt;ROW(),"",INDEX('商品入力リスト'!$C$8:$C$37,SMALL(A:A,ROW())))</f>
      </c>
      <c r="C65" s="2">
        <f>IF(B65="","",SUMIF('商品入力リスト'!$C$8:$C$37,'集計'!B65,'商品入力リスト'!$P$8:$P$37))</f>
      </c>
    </row>
    <row r="66" spans="1:3" ht="15">
      <c r="A66" s="2">
        <f>IF(COUNTIF('商品入力リスト'!$C$8:'商品入力リスト'!$C73,'商品入力リスト'!$C73)=1,ROW(),"")</f>
      </c>
      <c r="B66" s="2">
        <f>IF(COUNT(A:A)&lt;ROW(),"",INDEX('商品入力リスト'!$C$8:$C$37,SMALL(A:A,ROW())))</f>
      </c>
      <c r="C66" s="2">
        <f>IF(B66="","",SUMIF('商品入力リスト'!$C$8:$C$37,'集計'!B66,'商品入力リスト'!$P$8:$P$37))</f>
      </c>
    </row>
    <row r="67" spans="1:3" ht="15">
      <c r="A67" s="2">
        <f>IF(COUNTIF('商品入力リスト'!$C$8:'商品入力リスト'!$C74,'商品入力リスト'!$C74)=1,ROW(),"")</f>
      </c>
      <c r="B67" s="2">
        <f>IF(COUNT(A:A)&lt;ROW(),"",INDEX('商品入力リスト'!$C$8:$C$37,SMALL(A:A,ROW())))</f>
      </c>
      <c r="C67" s="2">
        <f>IF(B67="","",SUMIF('商品入力リスト'!$C$8:$C$37,'集計'!B67,'商品入力リスト'!$P$8:$P$37))</f>
      </c>
    </row>
    <row r="68" spans="1:3" ht="15">
      <c r="A68" s="2">
        <f>IF(COUNTIF('商品入力リスト'!$C$8:'商品入力リスト'!$C75,'商品入力リスト'!$C75)=1,ROW(),"")</f>
      </c>
      <c r="B68" s="2">
        <f>IF(COUNT(A:A)&lt;ROW(),"",INDEX('商品入力リスト'!$C$8:$C$37,SMALL(A:A,ROW())))</f>
      </c>
      <c r="C68" s="2">
        <f>IF(B68="","",SUMIF('商品入力リスト'!$C$8:$C$37,'集計'!B68,'商品入力リスト'!$P$8:$P$37))</f>
      </c>
    </row>
    <row r="69" spans="1:3" ht="15">
      <c r="A69" s="2">
        <f>IF(COUNTIF('商品入力リスト'!$C$8:'商品入力リスト'!$C76,'商品入力リスト'!$C76)=1,ROW(),"")</f>
      </c>
      <c r="B69" s="2">
        <f>IF(COUNT(A:A)&lt;ROW(),"",INDEX('商品入力リスト'!$C$8:$C$37,SMALL(A:A,ROW())))</f>
      </c>
      <c r="C69" s="2">
        <f>IF(B69="","",SUMIF('商品入力リスト'!$C$8:$C$37,'集計'!B69,'商品入力リスト'!$P$8:$P$37))</f>
      </c>
    </row>
    <row r="70" spans="1:3" ht="15">
      <c r="A70" s="2">
        <f>IF(COUNTIF('商品入力リスト'!$C$8:'商品入力リスト'!$C77,'商品入力リスト'!$C77)=1,ROW(),"")</f>
      </c>
      <c r="B70" s="2">
        <f>IF(COUNT(A:A)&lt;ROW(),"",INDEX('商品入力リスト'!$C$8:$C$37,SMALL(A:A,ROW())))</f>
      </c>
      <c r="C70" s="2">
        <f>IF(B70="","",SUMIF('商品入力リスト'!$C$8:$C$37,'集計'!B70,'商品入力リスト'!$P$8:$P$37))</f>
      </c>
    </row>
    <row r="71" spans="1:3" ht="15">
      <c r="A71" s="2">
        <f>IF(COUNTIF('商品入力リスト'!$C$8:'商品入力リスト'!$C78,'商品入力リスト'!$C78)=1,ROW(),"")</f>
      </c>
      <c r="B71" s="2">
        <f>IF(COUNT(A:A)&lt;ROW(),"",INDEX('商品入力リスト'!$C$8:$C$37,SMALL(A:A,ROW())))</f>
      </c>
      <c r="C71" s="2">
        <f>IF(B71="","",SUMIF('商品入力リスト'!$C$8:$C$37,'集計'!B71,'商品入力リスト'!$P$8:$P$37))</f>
      </c>
    </row>
    <row r="72" spans="1:3" ht="15">
      <c r="A72" s="2">
        <f>IF(COUNTIF('商品入力リスト'!$C$8:'商品入力リスト'!$C79,'商品入力リスト'!$C79)=1,ROW(),"")</f>
      </c>
      <c r="B72" s="2">
        <f>IF(COUNT(A:A)&lt;ROW(),"",INDEX('商品入力リスト'!$C$8:$C$37,SMALL(A:A,ROW())))</f>
      </c>
      <c r="C72" s="2">
        <f>IF(B72="","",SUMIF('商品入力リスト'!$C$8:$C$37,'集計'!B72,'商品入力リスト'!$P$8:$P$37))</f>
      </c>
    </row>
    <row r="73" spans="1:3" ht="15">
      <c r="A73" s="2">
        <f>IF(COUNTIF('商品入力リスト'!$C$8:'商品入力リスト'!$C80,'商品入力リスト'!$C80)=1,ROW(),"")</f>
      </c>
      <c r="B73" s="2">
        <f>IF(COUNT(A:A)&lt;ROW(),"",INDEX('商品入力リスト'!$C$8:$C$37,SMALL(A:A,ROW())))</f>
      </c>
      <c r="C73" s="2">
        <f>IF(B73="","",SUMIF('商品入力リスト'!$C$8:$C$37,'集計'!B73,'商品入力リスト'!$P$8:$P$37))</f>
      </c>
    </row>
    <row r="74" spans="1:3" ht="15">
      <c r="A74" s="2">
        <f>IF(COUNTIF('商品入力リスト'!$C$8:'商品入力リスト'!$C81,'商品入力リスト'!$C81)=1,ROW(),"")</f>
      </c>
      <c r="B74" s="2">
        <f>IF(COUNT(A:A)&lt;ROW(),"",INDEX('商品入力リスト'!$C$8:$C$37,SMALL(A:A,ROW())))</f>
      </c>
      <c r="C74" s="2">
        <f>IF(B74="","",SUMIF('商品入力リスト'!$C$8:$C$37,'集計'!B74,'商品入力リスト'!$P$8:$P$37))</f>
      </c>
    </row>
    <row r="75" spans="1:3" ht="15">
      <c r="A75" s="2">
        <f>IF(COUNTIF('商品入力リスト'!$C$8:'商品入力リスト'!$C82,'商品入力リスト'!$C82)=1,ROW(),"")</f>
      </c>
      <c r="B75" s="2">
        <f>IF(COUNT(A:A)&lt;ROW(),"",INDEX('商品入力リスト'!$C$8:$C$37,SMALL(A:A,ROW())))</f>
      </c>
      <c r="C75" s="2">
        <f>IF(B75="","",SUMIF('商品入力リスト'!$C$8:$C$37,'集計'!B75,'商品入力リスト'!$P$8:$P$37))</f>
      </c>
    </row>
    <row r="76" spans="1:3" ht="15">
      <c r="A76" s="2">
        <f>IF(COUNTIF('商品入力リスト'!$C$8:'商品入力リスト'!$C83,'商品入力リスト'!$C83)=1,ROW(),"")</f>
      </c>
      <c r="B76" s="2">
        <f>IF(COUNT(A:A)&lt;ROW(),"",INDEX('商品入力リスト'!$C$8:$C$37,SMALL(A:A,ROW())))</f>
      </c>
      <c r="C76" s="2">
        <f>IF(B76="","",SUMIF('商品入力リスト'!$C$8:$C$37,'集計'!B76,'商品入力リスト'!$P$8:$P$37))</f>
      </c>
    </row>
    <row r="77" spans="1:3" ht="15">
      <c r="A77" s="2">
        <f>IF(COUNTIF('商品入力リスト'!$C$8:'商品入力リスト'!$C84,'商品入力リスト'!$C84)=1,ROW(),"")</f>
      </c>
      <c r="B77" s="2">
        <f>IF(COUNT(A:A)&lt;ROW(),"",INDEX('商品入力リスト'!$C$8:$C$37,SMALL(A:A,ROW())))</f>
      </c>
      <c r="C77" s="2">
        <f>IF(B77="","",SUMIF('商品入力リスト'!$C$8:$C$37,'集計'!B77,'商品入力リスト'!$P$8:$P$37))</f>
      </c>
    </row>
    <row r="78" spans="1:3" ht="15">
      <c r="A78" s="2">
        <f>IF(COUNTIF('商品入力リスト'!$C$8:'商品入力リスト'!$C85,'商品入力リスト'!$C85)=1,ROW(),"")</f>
      </c>
      <c r="B78" s="2">
        <f>IF(COUNT(A:A)&lt;ROW(),"",INDEX('商品入力リスト'!$C$8:$C$37,SMALL(A:A,ROW())))</f>
      </c>
      <c r="C78" s="2">
        <f>IF(B78="","",SUMIF('商品入力リスト'!$C$8:$C$37,'集計'!B78,'商品入力リスト'!$P$8:$P$37))</f>
      </c>
    </row>
    <row r="79" spans="1:3" ht="15">
      <c r="A79" s="2">
        <f>IF(COUNTIF('商品入力リスト'!$C$8:'商品入力リスト'!$C86,'商品入力リスト'!$C86)=1,ROW(),"")</f>
      </c>
      <c r="B79" s="2">
        <f>IF(COUNT(A:A)&lt;ROW(),"",INDEX('商品入力リスト'!$C$8:$C$37,SMALL(A:A,ROW())))</f>
      </c>
      <c r="C79" s="2">
        <f>IF(B79="","",SUMIF('商品入力リスト'!$C$8:$C$37,'集計'!B79,'商品入力リスト'!$P$8:$P$37))</f>
      </c>
    </row>
    <row r="80" spans="1:3" ht="15">
      <c r="A80" s="2">
        <f>IF(COUNTIF('商品入力リスト'!$C$8:'商品入力リスト'!$C87,'商品入力リスト'!$C87)=1,ROW(),"")</f>
      </c>
      <c r="B80" s="2">
        <f>IF(COUNT(A:A)&lt;ROW(),"",INDEX('商品入力リスト'!$C$8:$C$37,SMALL(A:A,ROW())))</f>
      </c>
      <c r="C80" s="2">
        <f>IF(B80="","",SUMIF('商品入力リスト'!$C$8:$C$37,'集計'!B80,'商品入力リスト'!$P$8:$P$37))</f>
      </c>
    </row>
    <row r="81" spans="1:3" ht="15">
      <c r="A81" s="2">
        <f>IF(COUNTIF('商品入力リスト'!$C$8:'商品入力リスト'!$C88,'商品入力リスト'!$C88)=1,ROW(),"")</f>
      </c>
      <c r="B81" s="2">
        <f>IF(COUNT(A:A)&lt;ROW(),"",INDEX('商品入力リスト'!$C$8:$C$37,SMALL(A:A,ROW())))</f>
      </c>
      <c r="C81" s="2">
        <f>IF(B81="","",SUMIF('商品入力リスト'!$C$8:$C$37,'集計'!B81,'商品入力リスト'!$P$8:$P$37))</f>
      </c>
    </row>
    <row r="82" spans="1:3" ht="15">
      <c r="A82" s="2">
        <f>IF(COUNTIF('商品入力リスト'!$C$8:'商品入力リスト'!$C89,'商品入力リスト'!$C89)=1,ROW(),"")</f>
      </c>
      <c r="B82" s="2">
        <f>IF(COUNT(A:A)&lt;ROW(),"",INDEX('商品入力リスト'!$C$8:$C$37,SMALL(A:A,ROW())))</f>
      </c>
      <c r="C82" s="2">
        <f>IF(B82="","",SUMIF('商品入力リスト'!$C$8:$C$37,'集計'!B82,'商品入力リスト'!$P$8:$P$37))</f>
      </c>
    </row>
    <row r="83" spans="1:3" ht="15">
      <c r="A83" s="2">
        <f>IF(COUNTIF('商品入力リスト'!$C$8:'商品入力リスト'!$C90,'商品入力リスト'!$C90)=1,ROW(),"")</f>
      </c>
      <c r="B83" s="2">
        <f>IF(COUNT(A:A)&lt;ROW(),"",INDEX('商品入力リスト'!$C$8:$C$37,SMALL(A:A,ROW())))</f>
      </c>
      <c r="C83" s="2">
        <f>IF(B83="","",SUMIF('商品入力リスト'!$C$8:$C$37,'集計'!B83,'商品入力リスト'!$P$8:$P$37))</f>
      </c>
    </row>
    <row r="84" spans="1:3" ht="15">
      <c r="A84" s="2">
        <f>IF(COUNTIF('商品入力リスト'!$C$8:'商品入力リスト'!$C91,'商品入力リスト'!$C91)=1,ROW(),"")</f>
      </c>
      <c r="B84" s="2">
        <f>IF(COUNT(A:A)&lt;ROW(),"",INDEX('商品入力リスト'!$C$8:$C$37,SMALL(A:A,ROW())))</f>
      </c>
      <c r="C84" s="2">
        <f>IF(B84="","",SUMIF('商品入力リスト'!$C$8:$C$37,'集計'!B84,'商品入力リスト'!$P$8:$P$37))</f>
      </c>
    </row>
    <row r="85" spans="1:3" ht="15">
      <c r="A85" s="2">
        <f>IF(COUNTIF('商品入力リスト'!$C$8:'商品入力リスト'!$C92,'商品入力リスト'!$C92)=1,ROW(),"")</f>
      </c>
      <c r="B85" s="2">
        <f>IF(COUNT(A:A)&lt;ROW(),"",INDEX('商品入力リスト'!$C$8:$C$37,SMALL(A:A,ROW())))</f>
      </c>
      <c r="C85" s="2">
        <f>IF(B85="","",SUMIF('商品入力リスト'!$C$8:$C$37,'集計'!B85,'商品入力リスト'!$P$8:$P$37))</f>
      </c>
    </row>
    <row r="86" spans="1:3" ht="15">
      <c r="A86" s="2">
        <f>IF(COUNTIF('商品入力リスト'!$C$8:'商品入力リスト'!$C93,'商品入力リスト'!$C93)=1,ROW(),"")</f>
      </c>
      <c r="B86" s="2">
        <f>IF(COUNT(A:A)&lt;ROW(),"",INDEX('商品入力リスト'!$C$8:$C$37,SMALL(A:A,ROW())))</f>
      </c>
      <c r="C86" s="2">
        <f>IF(B86="","",SUMIF('商品入力リスト'!$C$8:$C$37,'集計'!B86,'商品入力リスト'!$P$8:$P$37))</f>
      </c>
    </row>
    <row r="87" spans="1:3" ht="15">
      <c r="A87" s="2">
        <f>IF(COUNTIF('商品入力リスト'!$C$8:'商品入力リスト'!$C94,'商品入力リスト'!$C94)=1,ROW(),"")</f>
      </c>
      <c r="B87" s="2">
        <f>IF(COUNT(A:A)&lt;ROW(),"",INDEX('商品入力リスト'!$C$8:$C$37,SMALL(A:A,ROW())))</f>
      </c>
      <c r="C87" s="2">
        <f>IF(B87="","",SUMIF('商品入力リスト'!$C$8:$C$37,'集計'!B87,'商品入力リスト'!$P$8:$P$37))</f>
      </c>
    </row>
    <row r="88" spans="1:3" ht="15">
      <c r="A88" s="2">
        <f>IF(COUNTIF('商品入力リスト'!$C$8:'商品入力リスト'!$C95,'商品入力リスト'!$C95)=1,ROW(),"")</f>
      </c>
      <c r="B88" s="2">
        <f>IF(COUNT(A:A)&lt;ROW(),"",INDEX('商品入力リスト'!$C$8:$C$37,SMALL(A:A,ROW())))</f>
      </c>
      <c r="C88" s="2">
        <f>IF(B88="","",SUMIF('商品入力リスト'!$C$8:$C$37,'集計'!B88,'商品入力リスト'!$P$8:$P$37))</f>
      </c>
    </row>
    <row r="89" spans="1:3" ht="15">
      <c r="A89" s="2">
        <f>IF(COUNTIF('商品入力リスト'!$C$8:'商品入力リスト'!$C96,'商品入力リスト'!$C96)=1,ROW(),"")</f>
      </c>
      <c r="B89" s="2">
        <f>IF(COUNT(A:A)&lt;ROW(),"",INDEX('商品入力リスト'!$C$8:$C$37,SMALL(A:A,ROW())))</f>
      </c>
      <c r="C89" s="2">
        <f>IF(B89="","",SUMIF('商品入力リスト'!$C$8:$C$37,'集計'!B89,'商品入力リスト'!$P$8:$P$37))</f>
      </c>
    </row>
    <row r="90" spans="1:3" ht="15">
      <c r="A90" s="2">
        <f>IF(COUNTIF('商品入力リスト'!$C$8:'商品入力リスト'!$C97,'商品入力リスト'!$C97)=1,ROW(),"")</f>
      </c>
      <c r="B90" s="2">
        <f>IF(COUNT(A:A)&lt;ROW(),"",INDEX('商品入力リスト'!$C$8:$C$37,SMALL(A:A,ROW())))</f>
      </c>
      <c r="C90" s="2">
        <f>IF(B90="","",SUMIF('商品入力リスト'!$C$8:$C$37,'集計'!B90,'商品入力リスト'!$P$8:$P$37))</f>
      </c>
    </row>
    <row r="91" spans="1:3" ht="15">
      <c r="A91" s="2">
        <f>IF(COUNTIF('商品入力リスト'!$C$8:'商品入力リスト'!$C98,'商品入力リスト'!$C98)=1,ROW(),"")</f>
      </c>
      <c r="B91" s="2">
        <f>IF(COUNT(A:A)&lt;ROW(),"",INDEX('商品入力リスト'!$C$8:$C$37,SMALL(A:A,ROW())))</f>
      </c>
      <c r="C91" s="2">
        <f>IF(B91="","",SUMIF('商品入力リスト'!$C$8:$C$37,'集計'!B91,'商品入力リスト'!$P$8:$P$37))</f>
      </c>
    </row>
    <row r="92" spans="1:3" ht="15">
      <c r="A92" s="2">
        <f>IF(COUNTIF('商品入力リスト'!$C$8:'商品入力リスト'!$C99,'商品入力リスト'!$C99)=1,ROW(),"")</f>
      </c>
      <c r="B92" s="2">
        <f>IF(COUNT(A:A)&lt;ROW(),"",INDEX('商品入力リスト'!$C$8:$C$37,SMALL(A:A,ROW())))</f>
      </c>
      <c r="C92" s="2">
        <f>IF(B92="","",SUMIF('商品入力リスト'!$C$8:$C$37,'集計'!B92,'商品入力リスト'!$P$8:$P$37))</f>
      </c>
    </row>
    <row r="93" spans="1:3" ht="15">
      <c r="A93" s="2">
        <f>IF(COUNTIF('商品入力リスト'!$C$8:'商品入力リスト'!$C100,'商品入力リスト'!$C100)=1,ROW(),"")</f>
      </c>
      <c r="B93" s="2">
        <f>IF(COUNT(A:A)&lt;ROW(),"",INDEX('商品入力リスト'!$C$8:$C$37,SMALL(A:A,ROW())))</f>
      </c>
      <c r="C93" s="2">
        <f>IF(B93="","",SUMIF('商品入力リスト'!$C$8:$C$37,'集計'!B93,'商品入力リスト'!$P$8:$P$37))</f>
      </c>
    </row>
    <row r="94" spans="1:3" ht="15">
      <c r="A94" s="2">
        <f>IF(COUNTIF('商品入力リスト'!$C$8:'商品入力リスト'!$C101,'商品入力リスト'!$C101)=1,ROW(),"")</f>
      </c>
      <c r="B94" s="2">
        <f>IF(COUNT(A:A)&lt;ROW(),"",INDEX('商品入力リスト'!$C$8:$C$37,SMALL(A:A,ROW())))</f>
      </c>
      <c r="C94" s="2">
        <f>IF(B94="","",SUMIF('商品入力リスト'!$C$8:$C$37,'集計'!B94,'商品入力リスト'!$P$8:$P$37))</f>
      </c>
    </row>
    <row r="95" spans="1:3" ht="15">
      <c r="A95" s="2">
        <f>IF(COUNTIF('商品入力リスト'!$C$8:'商品入力リスト'!$C102,'商品入力リスト'!$C102)=1,ROW(),"")</f>
      </c>
      <c r="B95" s="2">
        <f>IF(COUNT(A:A)&lt;ROW(),"",INDEX('商品入力リスト'!$C$8:$C$37,SMALL(A:A,ROW())))</f>
      </c>
      <c r="C95" s="2">
        <f>IF(B95="","",SUMIF('商品入力リスト'!$C$8:$C$37,'集計'!B95,'商品入力リスト'!$P$8:$P$37))</f>
      </c>
    </row>
    <row r="96" spans="1:3" ht="15">
      <c r="A96" s="2">
        <f>IF(COUNTIF('商品入力リスト'!$C$8:'商品入力リスト'!$C103,'商品入力リスト'!$C103)=1,ROW(),"")</f>
      </c>
      <c r="B96" s="2">
        <f>IF(COUNT(A:A)&lt;ROW(),"",INDEX('商品入力リスト'!$C$8:$C$37,SMALL(A:A,ROW())))</f>
      </c>
      <c r="C96" s="2">
        <f>IF(B96="","",SUMIF('商品入力リスト'!$C$8:$C$37,'集計'!B96,'商品入力リスト'!$P$8:$P$37))</f>
      </c>
    </row>
    <row r="97" spans="1:3" ht="15">
      <c r="A97" s="2">
        <f>IF(COUNTIF('商品入力リスト'!$C$8:'商品入力リスト'!$C104,'商品入力リスト'!$C104)=1,ROW(),"")</f>
      </c>
      <c r="B97" s="2">
        <f>IF(COUNT(A:A)&lt;ROW(),"",INDEX('商品入力リスト'!$C$8:$C$37,SMALL(A:A,ROW())))</f>
      </c>
      <c r="C97" s="2">
        <f>IF(B97="","",SUMIF('商品入力リスト'!$C$8:$C$37,'集計'!B97,'商品入力リスト'!$P$8:$P$37))</f>
      </c>
    </row>
    <row r="98" spans="1:3" ht="15">
      <c r="A98" s="2">
        <f>IF(COUNTIF('商品入力リスト'!$C$8:'商品入力リスト'!$C105,'商品入力リスト'!$C105)=1,ROW(),"")</f>
      </c>
      <c r="B98" s="2">
        <f>IF(COUNT(A:A)&lt;ROW(),"",INDEX('商品入力リスト'!$C$8:$C$37,SMALL(A:A,ROW())))</f>
      </c>
      <c r="C98" s="2">
        <f>IF(B98="","",SUMIF('商品入力リスト'!$C$8:$C$37,'集計'!B98,'商品入力リスト'!$P$8:$P$37))</f>
      </c>
    </row>
    <row r="99" spans="1:3" ht="15">
      <c r="A99" s="2">
        <f>IF(COUNTIF('商品入力リスト'!$C$8:'商品入力リスト'!$C106,'商品入力リスト'!$C106)=1,ROW(),"")</f>
      </c>
      <c r="B99" s="2">
        <f>IF(COUNT(A:A)&lt;ROW(),"",INDEX('商品入力リスト'!$C$8:$C$37,SMALL(A:A,ROW())))</f>
      </c>
      <c r="C99" s="2">
        <f>IF(B99="","",SUMIF('商品入力リスト'!$C$8:$C$37,'集計'!B99,'商品入力リスト'!$P$8:$P$37))</f>
      </c>
    </row>
    <row r="100" spans="1:3" ht="15">
      <c r="A100" s="2">
        <f>IF(COUNTIF('商品入力リスト'!$C$8:'商品入力リスト'!$C107,'商品入力リスト'!$C107)=1,ROW(),"")</f>
      </c>
      <c r="B100" s="2">
        <f>IF(COUNT(A:A)&lt;ROW(),"",INDEX('商品入力リスト'!$C$8:$C$37,SMALL(A:A,ROW())))</f>
      </c>
      <c r="C100" s="2">
        <f>IF(B100="","",SUMIF('商品入力リスト'!$C$8:$C$37,'集計'!B100,'商品入力リスト'!$P$8:$P$37))</f>
      </c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showGridLines="0" zoomScaleSheetLayoutView="100" zoomScalePageLayoutView="0" workbookViewId="0" topLeftCell="A1">
      <selection activeCell="E6" sqref="E6"/>
    </sheetView>
  </sheetViews>
  <sheetFormatPr defaultColWidth="9.00390625" defaultRowHeight="13.5"/>
  <cols>
    <col min="1" max="1" width="3.125" style="69" customWidth="1"/>
    <col min="2" max="2" width="26.75390625" style="69" bestFit="1" customWidth="1"/>
    <col min="3" max="3" width="5.25390625" style="69" customWidth="1"/>
    <col min="4" max="4" width="5.75390625" style="69" bestFit="1" customWidth="1"/>
    <col min="5" max="6" width="12.50390625" style="69" customWidth="1"/>
    <col min="7" max="7" width="3.125" style="69" customWidth="1"/>
    <col min="8" max="8" width="26.75390625" style="69" customWidth="1"/>
    <col min="9" max="9" width="4.50390625" style="69" bestFit="1" customWidth="1"/>
    <col min="10" max="16384" width="9.00390625" style="69" customWidth="1"/>
  </cols>
  <sheetData>
    <row r="2" ht="18.75">
      <c r="B2" s="70" t="s">
        <v>33</v>
      </c>
    </row>
    <row r="3" spans="1:9" s="83" customFormat="1" ht="18.75">
      <c r="A3" s="69"/>
      <c r="B3" s="71"/>
      <c r="C3" s="84" t="s">
        <v>2</v>
      </c>
      <c r="D3" s="84" t="s">
        <v>21</v>
      </c>
      <c r="E3" s="84" t="s">
        <v>20</v>
      </c>
      <c r="F3" s="84" t="s">
        <v>24</v>
      </c>
      <c r="H3" s="84" t="s">
        <v>0</v>
      </c>
      <c r="I3" s="84" t="s">
        <v>49</v>
      </c>
    </row>
    <row r="4" spans="2:9" ht="18.75">
      <c r="B4" s="72" t="s">
        <v>34</v>
      </c>
      <c r="C4" s="73">
        <f>SUMIF('商品入力リスト'!$R$8:$R$38,"&lt;0",'商品入力リスト'!$P$8:$P$38)</f>
        <v>0</v>
      </c>
      <c r="D4" s="73" t="s">
        <v>23</v>
      </c>
      <c r="E4" s="74">
        <v>1080</v>
      </c>
      <c r="F4" s="74">
        <f>C4*E4</f>
        <v>0</v>
      </c>
      <c r="H4" s="72">
        <f>'集計'!B1</f>
      </c>
      <c r="I4" s="73">
        <f>'集計'!C1</f>
      </c>
    </row>
    <row r="5" spans="2:9" ht="19.5" thickBot="1">
      <c r="B5" s="72" t="s">
        <v>17</v>
      </c>
      <c r="C5" s="73">
        <f>SUMIF('商品入力リスト'!$O$8:$O$37,"発行する",'商品入力リスト'!$P$8:$P$37)</f>
        <v>0</v>
      </c>
      <c r="D5" s="73" t="s">
        <v>23</v>
      </c>
      <c r="E5" s="74">
        <v>2160</v>
      </c>
      <c r="F5" s="74">
        <f>C5*E5</f>
        <v>0</v>
      </c>
      <c r="H5" s="72">
        <f>'集計'!B2</f>
      </c>
      <c r="I5" s="73">
        <f>'集計'!C2</f>
      </c>
    </row>
    <row r="6" spans="2:9" ht="19.5" thickBot="1">
      <c r="B6" s="75" t="s">
        <v>18</v>
      </c>
      <c r="C6" s="76">
        <f>IF(E6,1,0)</f>
        <v>0</v>
      </c>
      <c r="D6" s="77" t="s">
        <v>22</v>
      </c>
      <c r="E6" s="78"/>
      <c r="F6" s="79">
        <f>C6*E6</f>
        <v>0</v>
      </c>
      <c r="H6" s="72">
        <f>'集計'!B3</f>
      </c>
      <c r="I6" s="73">
        <f>'集計'!C3</f>
      </c>
    </row>
    <row r="7" spans="2:9" ht="18.75">
      <c r="B7" s="106" t="s">
        <v>8</v>
      </c>
      <c r="C7" s="107"/>
      <c r="D7" s="107"/>
      <c r="E7" s="108"/>
      <c r="F7" s="85">
        <f>SUM(F4:F6)</f>
        <v>0</v>
      </c>
      <c r="H7" s="72">
        <f>'集計'!B4</f>
      </c>
      <c r="I7" s="73">
        <f>'集計'!C4</f>
      </c>
    </row>
    <row r="8" spans="8:9" ht="18.75">
      <c r="H8" s="72">
        <f>'集計'!B5</f>
      </c>
      <c r="I8" s="73">
        <f>'集計'!C5</f>
      </c>
    </row>
    <row r="9" spans="2:9" ht="18.75">
      <c r="B9" s="80" t="s">
        <v>32</v>
      </c>
      <c r="H9" s="72">
        <f>'集計'!B6</f>
      </c>
      <c r="I9" s="73">
        <f>'集計'!C6</f>
      </c>
    </row>
    <row r="10" spans="2:9" ht="18.75">
      <c r="B10" s="71"/>
      <c r="C10" s="86" t="s">
        <v>2</v>
      </c>
      <c r="D10" s="84" t="s">
        <v>21</v>
      </c>
      <c r="E10" s="84" t="s">
        <v>20</v>
      </c>
      <c r="F10" s="84" t="s">
        <v>24</v>
      </c>
      <c r="H10" s="72">
        <f>'集計'!B7</f>
      </c>
      <c r="I10" s="73">
        <f>'集計'!C7</f>
      </c>
    </row>
    <row r="11" spans="1:9" s="83" customFormat="1" ht="18.75">
      <c r="A11" s="69"/>
      <c r="B11" s="72" t="s">
        <v>16</v>
      </c>
      <c r="C11" s="73">
        <v>1</v>
      </c>
      <c r="D11" s="73" t="s">
        <v>22</v>
      </c>
      <c r="E11" s="74">
        <f>SUMIF('商品入力リスト'!$R$8:$R$38,"&gt;=0",'商品入力リスト'!$R$8:$R$38)</f>
        <v>0</v>
      </c>
      <c r="F11" s="74">
        <f>C11*E11</f>
        <v>0</v>
      </c>
      <c r="H11" s="72">
        <f>'集計'!B8</f>
      </c>
      <c r="I11" s="73">
        <f>'集計'!C8</f>
      </c>
    </row>
    <row r="12" spans="2:9" ht="18.75">
      <c r="B12" s="72"/>
      <c r="C12" s="73"/>
      <c r="D12" s="73"/>
      <c r="E12" s="74"/>
      <c r="F12" s="74"/>
      <c r="H12" s="72">
        <f>'集計'!B9</f>
      </c>
      <c r="I12" s="73">
        <f>'集計'!C9</f>
      </c>
    </row>
    <row r="13" spans="2:9" ht="18.75">
      <c r="B13" s="72"/>
      <c r="C13" s="76"/>
      <c r="D13" s="76"/>
      <c r="E13" s="81"/>
      <c r="F13" s="81"/>
      <c r="H13" s="72">
        <f>'集計'!B10</f>
      </c>
      <c r="I13" s="73">
        <f>'集計'!C10</f>
      </c>
    </row>
    <row r="14" spans="2:9" ht="18.75">
      <c r="B14" s="109" t="s">
        <v>8</v>
      </c>
      <c r="C14" s="110"/>
      <c r="D14" s="110"/>
      <c r="E14" s="111"/>
      <c r="F14" s="85">
        <f>SUM(F11)</f>
        <v>0</v>
      </c>
      <c r="H14" s="72">
        <f>'集計'!B11</f>
      </c>
      <c r="I14" s="73">
        <f>'集計'!C11</f>
      </c>
    </row>
    <row r="15" spans="8:9" ht="18.75">
      <c r="H15" s="72">
        <f>'集計'!B12</f>
      </c>
      <c r="I15" s="73">
        <f>'集計'!C12</f>
      </c>
    </row>
    <row r="16" spans="2:9" ht="18.75">
      <c r="B16" s="87" t="s">
        <v>19</v>
      </c>
      <c r="C16" s="88"/>
      <c r="D16" s="89"/>
      <c r="E16" s="88"/>
      <c r="F16" s="88"/>
      <c r="H16" s="72">
        <f>'集計'!B13</f>
      </c>
      <c r="I16" s="73">
        <f>'集計'!C13</f>
      </c>
    </row>
    <row r="17" spans="2:9" ht="19.5" thickBot="1">
      <c r="B17" s="112">
        <f>$F$14-$F$7</f>
        <v>0</v>
      </c>
      <c r="C17" s="112"/>
      <c r="D17" s="112"/>
      <c r="E17" s="113" t="str">
        <f>CHOOSE(2+SIGN(B17),"（お支払いください）","（相殺となります）","（お支払いいたします）")</f>
        <v>（相殺となります）</v>
      </c>
      <c r="F17" s="113"/>
      <c r="H17" s="71" t="s">
        <v>19</v>
      </c>
      <c r="I17" s="82">
        <f>SUM(I4:I16)</f>
        <v>0</v>
      </c>
    </row>
  </sheetData>
  <sheetProtection sheet="1" selectLockedCells="1"/>
  <mergeCells count="4">
    <mergeCell ref="B7:E7"/>
    <mergeCell ref="B14:E14"/>
    <mergeCell ref="B17:D17"/>
    <mergeCell ref="E17:F17"/>
  </mergeCells>
  <conditionalFormatting sqref="B17">
    <cfRule type="cellIs" priority="1" dxfId="3" operator="lessThan" stopIfTrue="1">
      <formula>0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2015-08-04T08:26:06Z</dcterms:created>
  <dcterms:modified xsi:type="dcterms:W3CDTF">2015-08-04T09:01:26Z</dcterms:modified>
  <cp:category/>
  <cp:version/>
  <cp:contentType/>
  <cp:contentStatus/>
</cp:coreProperties>
</file>